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" l="1"/>
  <c r="G101" i="1"/>
  <c r="D101" i="1"/>
  <c r="A101" i="1"/>
  <c r="J100" i="1"/>
  <c r="G100" i="1"/>
  <c r="D100" i="1"/>
  <c r="A100" i="1"/>
  <c r="R99" i="1"/>
  <c r="Q99" i="1"/>
  <c r="P99" i="1"/>
  <c r="O99" i="1"/>
  <c r="O11" i="1" s="1"/>
  <c r="N99" i="1"/>
  <c r="M99" i="1"/>
  <c r="L99" i="1"/>
  <c r="K99" i="1"/>
  <c r="J99" i="1" s="1"/>
  <c r="A99" i="1" s="1"/>
  <c r="I99" i="1"/>
  <c r="H99" i="1"/>
  <c r="G99" i="1"/>
  <c r="F99" i="1"/>
  <c r="E99" i="1"/>
  <c r="D99" i="1"/>
  <c r="A98" i="1"/>
  <c r="J97" i="1"/>
  <c r="G97" i="1"/>
  <c r="D97" i="1"/>
  <c r="A97" i="1" s="1"/>
  <c r="J96" i="1"/>
  <c r="G96" i="1"/>
  <c r="D96" i="1"/>
  <c r="A96" i="1" s="1"/>
  <c r="J95" i="1"/>
  <c r="G95" i="1"/>
  <c r="D95" i="1"/>
  <c r="A95" i="1" s="1"/>
  <c r="J94" i="1"/>
  <c r="G94" i="1"/>
  <c r="D94" i="1"/>
  <c r="A94" i="1" s="1"/>
  <c r="J93" i="1"/>
  <c r="G93" i="1"/>
  <c r="D93" i="1"/>
  <c r="A93" i="1" s="1"/>
  <c r="J92" i="1"/>
  <c r="G92" i="1"/>
  <c r="D92" i="1"/>
  <c r="A92" i="1" s="1"/>
  <c r="R91" i="1"/>
  <c r="Q91" i="1"/>
  <c r="P91" i="1"/>
  <c r="O91" i="1"/>
  <c r="N91" i="1"/>
  <c r="M91" i="1"/>
  <c r="L91" i="1"/>
  <c r="K91" i="1"/>
  <c r="I91" i="1"/>
  <c r="H91" i="1"/>
  <c r="G91" i="1" s="1"/>
  <c r="F91" i="1"/>
  <c r="E91" i="1"/>
  <c r="D91" i="1"/>
  <c r="J90" i="1"/>
  <c r="G90" i="1"/>
  <c r="D90" i="1"/>
  <c r="A90" i="1" s="1"/>
  <c r="J89" i="1"/>
  <c r="G89" i="1"/>
  <c r="D89" i="1"/>
  <c r="A89" i="1" s="1"/>
  <c r="J88" i="1"/>
  <c r="G88" i="1"/>
  <c r="D88" i="1"/>
  <c r="A88" i="1" s="1"/>
  <c r="J87" i="1"/>
  <c r="G87" i="1"/>
  <c r="D87" i="1"/>
  <c r="A87" i="1" s="1"/>
  <c r="J86" i="1"/>
  <c r="G86" i="1"/>
  <c r="D86" i="1"/>
  <c r="A86" i="1" s="1"/>
  <c r="J85" i="1"/>
  <c r="G85" i="1"/>
  <c r="D85" i="1"/>
  <c r="A85" i="1" s="1"/>
  <c r="R84" i="1"/>
  <c r="Q84" i="1"/>
  <c r="P84" i="1"/>
  <c r="P83" i="1" s="1"/>
  <c r="P10" i="1" s="1"/>
  <c r="O84" i="1"/>
  <c r="N84" i="1"/>
  <c r="M84" i="1"/>
  <c r="L84" i="1"/>
  <c r="L83" i="1" s="1"/>
  <c r="L10" i="1" s="1"/>
  <c r="J10" i="1" s="1"/>
  <c r="K84" i="1"/>
  <c r="I84" i="1"/>
  <c r="H84" i="1"/>
  <c r="G84" i="1" s="1"/>
  <c r="F84" i="1"/>
  <c r="E84" i="1"/>
  <c r="D84" i="1"/>
  <c r="R83" i="1"/>
  <c r="Q83" i="1"/>
  <c r="Q10" i="1" s="1"/>
  <c r="O83" i="1"/>
  <c r="N83" i="1"/>
  <c r="M83" i="1"/>
  <c r="M10" i="1" s="1"/>
  <c r="K83" i="1"/>
  <c r="I83" i="1"/>
  <c r="I10" i="1" s="1"/>
  <c r="H83" i="1"/>
  <c r="G83" i="1" s="1"/>
  <c r="F83" i="1"/>
  <c r="E83" i="1"/>
  <c r="E10" i="1" s="1"/>
  <c r="D83" i="1"/>
  <c r="A82" i="1"/>
  <c r="J81" i="1"/>
  <c r="G81" i="1"/>
  <c r="D81" i="1"/>
  <c r="A81" i="1" s="1"/>
  <c r="J80" i="1"/>
  <c r="G80" i="1"/>
  <c r="A80" i="1" s="1"/>
  <c r="R79" i="1"/>
  <c r="Q79" i="1"/>
  <c r="Q75" i="1" s="1"/>
  <c r="Q9" i="1" s="1"/>
  <c r="P79" i="1"/>
  <c r="P75" i="1" s="1"/>
  <c r="P9" i="1" s="1"/>
  <c r="O79" i="1"/>
  <c r="N79" i="1"/>
  <c r="M79" i="1"/>
  <c r="M75" i="1" s="1"/>
  <c r="M9" i="1" s="1"/>
  <c r="L79" i="1"/>
  <c r="L75" i="1" s="1"/>
  <c r="L9" i="1" s="1"/>
  <c r="J9" i="1" s="1"/>
  <c r="K79" i="1"/>
  <c r="I79" i="1"/>
  <c r="I75" i="1" s="1"/>
  <c r="I9" i="1" s="1"/>
  <c r="H79" i="1"/>
  <c r="F79" i="1"/>
  <c r="E79" i="1"/>
  <c r="E75" i="1" s="1"/>
  <c r="D79" i="1"/>
  <c r="J78" i="1"/>
  <c r="G78" i="1"/>
  <c r="D78" i="1"/>
  <c r="A78" i="1" s="1"/>
  <c r="J77" i="1"/>
  <c r="G77" i="1"/>
  <c r="D77" i="1"/>
  <c r="A77" i="1" s="1"/>
  <c r="J76" i="1"/>
  <c r="G76" i="1"/>
  <c r="A76" i="1"/>
  <c r="R75" i="1"/>
  <c r="O75" i="1"/>
  <c r="N75" i="1"/>
  <c r="K75" i="1"/>
  <c r="F75" i="1"/>
  <c r="A74" i="1"/>
  <c r="J73" i="1"/>
  <c r="G73" i="1"/>
  <c r="D73" i="1"/>
  <c r="A73" i="1" s="1"/>
  <c r="J72" i="1"/>
  <c r="G72" i="1"/>
  <c r="D72" i="1"/>
  <c r="A72" i="1" s="1"/>
  <c r="J71" i="1"/>
  <c r="G71" i="1"/>
  <c r="D71" i="1"/>
  <c r="A71" i="1" s="1"/>
  <c r="J70" i="1"/>
  <c r="G70" i="1"/>
  <c r="D70" i="1"/>
  <c r="A70" i="1" s="1"/>
  <c r="J69" i="1"/>
  <c r="G69" i="1"/>
  <c r="D69" i="1"/>
  <c r="A69" i="1" s="1"/>
  <c r="R68" i="1"/>
  <c r="Q68" i="1"/>
  <c r="P68" i="1"/>
  <c r="O68" i="1"/>
  <c r="N68" i="1"/>
  <c r="M68" i="1"/>
  <c r="L68" i="1"/>
  <c r="K68" i="1"/>
  <c r="I68" i="1"/>
  <c r="H68" i="1"/>
  <c r="G68" i="1" s="1"/>
  <c r="F68" i="1"/>
  <c r="E68" i="1"/>
  <c r="D68" i="1"/>
  <c r="J67" i="1"/>
  <c r="G67" i="1"/>
  <c r="D67" i="1"/>
  <c r="A67" i="1" s="1"/>
  <c r="J66" i="1"/>
  <c r="G66" i="1"/>
  <c r="D66" i="1"/>
  <c r="A66" i="1" s="1"/>
  <c r="J65" i="1"/>
  <c r="G65" i="1"/>
  <c r="D65" i="1"/>
  <c r="A65" i="1" s="1"/>
  <c r="J64" i="1"/>
  <c r="G64" i="1"/>
  <c r="D64" i="1"/>
  <c r="A64" i="1" s="1"/>
  <c r="J63" i="1"/>
  <c r="G63" i="1"/>
  <c r="D63" i="1"/>
  <c r="A63" i="1" s="1"/>
  <c r="J62" i="1"/>
  <c r="G62" i="1"/>
  <c r="D62" i="1"/>
  <c r="A62" i="1" s="1"/>
  <c r="J61" i="1"/>
  <c r="G61" i="1"/>
  <c r="D61" i="1"/>
  <c r="A61" i="1" s="1"/>
  <c r="J60" i="1"/>
  <c r="G60" i="1"/>
  <c r="D60" i="1"/>
  <c r="A60" i="1" s="1"/>
  <c r="J59" i="1"/>
  <c r="G59" i="1"/>
  <c r="D59" i="1"/>
  <c r="A59" i="1" s="1"/>
  <c r="J58" i="1"/>
  <c r="G58" i="1"/>
  <c r="D58" i="1"/>
  <c r="A58" i="1" s="1"/>
  <c r="R57" i="1"/>
  <c r="Q57" i="1"/>
  <c r="P57" i="1"/>
  <c r="P56" i="1" s="1"/>
  <c r="P48" i="1" s="1"/>
  <c r="O57" i="1"/>
  <c r="N57" i="1"/>
  <c r="M57" i="1"/>
  <c r="L57" i="1"/>
  <c r="L56" i="1" s="1"/>
  <c r="L48" i="1" s="1"/>
  <c r="K57" i="1"/>
  <c r="I57" i="1"/>
  <c r="H57" i="1"/>
  <c r="H56" i="1" s="1"/>
  <c r="G56" i="1" s="1"/>
  <c r="G57" i="1"/>
  <c r="F57" i="1"/>
  <c r="E57" i="1"/>
  <c r="D57" i="1"/>
  <c r="R56" i="1"/>
  <c r="Q56" i="1"/>
  <c r="O56" i="1"/>
  <c r="N56" i="1"/>
  <c r="M56" i="1"/>
  <c r="K56" i="1"/>
  <c r="I56" i="1"/>
  <c r="F56" i="1"/>
  <c r="E56" i="1"/>
  <c r="D56" i="1"/>
  <c r="J55" i="1"/>
  <c r="G55" i="1"/>
  <c r="D55" i="1"/>
  <c r="A55" i="1"/>
  <c r="J54" i="1"/>
  <c r="G54" i="1"/>
  <c r="D54" i="1"/>
  <c r="A54" i="1"/>
  <c r="J53" i="1"/>
  <c r="G53" i="1"/>
  <c r="D53" i="1"/>
  <c r="A53" i="1"/>
  <c r="R52" i="1"/>
  <c r="Q52" i="1"/>
  <c r="P52" i="1"/>
  <c r="O52" i="1"/>
  <c r="O49" i="1" s="1"/>
  <c r="O48" i="1" s="1"/>
  <c r="N52" i="1"/>
  <c r="M52" i="1"/>
  <c r="L52" i="1"/>
  <c r="K52" i="1"/>
  <c r="J52" i="1" s="1"/>
  <c r="I52" i="1"/>
  <c r="H52" i="1"/>
  <c r="G52" i="1" s="1"/>
  <c r="F52" i="1"/>
  <c r="E52" i="1"/>
  <c r="D52" i="1"/>
  <c r="A52" i="1" s="1"/>
  <c r="J51" i="1"/>
  <c r="G51" i="1"/>
  <c r="D51" i="1"/>
  <c r="A51" i="1" s="1"/>
  <c r="J50" i="1"/>
  <c r="G50" i="1"/>
  <c r="D50" i="1"/>
  <c r="A50" i="1" s="1"/>
  <c r="R49" i="1"/>
  <c r="Q49" i="1"/>
  <c r="P49" i="1"/>
  <c r="N49" i="1"/>
  <c r="M49" i="1"/>
  <c r="L49" i="1"/>
  <c r="I49" i="1"/>
  <c r="H49" i="1"/>
  <c r="G49" i="1" s="1"/>
  <c r="F49" i="1"/>
  <c r="E49" i="1"/>
  <c r="D49" i="1"/>
  <c r="R48" i="1"/>
  <c r="Q48" i="1"/>
  <c r="N48" i="1"/>
  <c r="M48" i="1"/>
  <c r="I48" i="1"/>
  <c r="F48" i="1"/>
  <c r="E48" i="1"/>
  <c r="D48" i="1"/>
  <c r="J47" i="1"/>
  <c r="G47" i="1"/>
  <c r="D47" i="1"/>
  <c r="J46" i="1"/>
  <c r="A46" i="1" s="1"/>
  <c r="G46" i="1"/>
  <c r="D46" i="1"/>
  <c r="J45" i="1"/>
  <c r="A45" i="1" s="1"/>
  <c r="G45" i="1"/>
  <c r="D45" i="1"/>
  <c r="J44" i="1"/>
  <c r="A44" i="1" s="1"/>
  <c r="G44" i="1"/>
  <c r="D44" i="1"/>
  <c r="J43" i="1"/>
  <c r="A43" i="1" s="1"/>
  <c r="G43" i="1"/>
  <c r="D43" i="1"/>
  <c r="R42" i="1"/>
  <c r="Q42" i="1"/>
  <c r="P42" i="1"/>
  <c r="P37" i="1" s="1"/>
  <c r="P34" i="1" s="1"/>
  <c r="O42" i="1"/>
  <c r="O37" i="1" s="1"/>
  <c r="O34" i="1" s="1"/>
  <c r="N42" i="1"/>
  <c r="M42" i="1"/>
  <c r="L42" i="1"/>
  <c r="L37" i="1" s="1"/>
  <c r="L34" i="1" s="1"/>
  <c r="K42" i="1"/>
  <c r="K37" i="1" s="1"/>
  <c r="K34" i="1" s="1"/>
  <c r="J34" i="1" s="1"/>
  <c r="J42" i="1"/>
  <c r="I42" i="1"/>
  <c r="H42" i="1"/>
  <c r="H37" i="1" s="1"/>
  <c r="G42" i="1"/>
  <c r="F42" i="1"/>
  <c r="D42" i="1" s="1"/>
  <c r="A42" i="1" s="1"/>
  <c r="E42" i="1"/>
  <c r="J41" i="1"/>
  <c r="A41" i="1" s="1"/>
  <c r="G41" i="1"/>
  <c r="J40" i="1"/>
  <c r="G40" i="1"/>
  <c r="D40" i="1"/>
  <c r="J39" i="1"/>
  <c r="G39" i="1"/>
  <c r="D39" i="1"/>
  <c r="R38" i="1"/>
  <c r="Q38" i="1"/>
  <c r="Q37" i="1" s="1"/>
  <c r="Q34" i="1" s="1"/>
  <c r="P38" i="1"/>
  <c r="O38" i="1"/>
  <c r="N38" i="1"/>
  <c r="N37" i="1" s="1"/>
  <c r="N34" i="1" s="1"/>
  <c r="M38" i="1"/>
  <c r="M37" i="1" s="1"/>
  <c r="M34" i="1" s="1"/>
  <c r="L38" i="1"/>
  <c r="K38" i="1"/>
  <c r="J38" i="1"/>
  <c r="I38" i="1"/>
  <c r="G38" i="1" s="1"/>
  <c r="H38" i="1"/>
  <c r="F38" i="1"/>
  <c r="E38" i="1"/>
  <c r="D38" i="1" s="1"/>
  <c r="R37" i="1"/>
  <c r="R34" i="1" s="1"/>
  <c r="J37" i="1"/>
  <c r="E37" i="1"/>
  <c r="J36" i="1"/>
  <c r="G36" i="1"/>
  <c r="D36" i="1"/>
  <c r="J35" i="1"/>
  <c r="G35" i="1"/>
  <c r="A35" i="1" s="1"/>
  <c r="D35" i="1"/>
  <c r="J33" i="1"/>
  <c r="G33" i="1"/>
  <c r="A33" i="1" s="1"/>
  <c r="D33" i="1"/>
  <c r="J32" i="1"/>
  <c r="G32" i="1"/>
  <c r="D32" i="1"/>
  <c r="J31" i="1"/>
  <c r="G31" i="1"/>
  <c r="D31" i="1"/>
  <c r="J30" i="1"/>
  <c r="G30" i="1"/>
  <c r="A30" i="1" s="1"/>
  <c r="D30" i="1"/>
  <c r="R29" i="1"/>
  <c r="Q29" i="1"/>
  <c r="P29" i="1"/>
  <c r="O29" i="1"/>
  <c r="N29" i="1"/>
  <c r="M29" i="1"/>
  <c r="L29" i="1"/>
  <c r="K29" i="1"/>
  <c r="J29" i="1"/>
  <c r="I29" i="1"/>
  <c r="G29" i="1" s="1"/>
  <c r="H29" i="1"/>
  <c r="F29" i="1"/>
  <c r="E29" i="1"/>
  <c r="J28" i="1"/>
  <c r="G28" i="1"/>
  <c r="A28" i="1" s="1"/>
  <c r="D28" i="1"/>
  <c r="J27" i="1"/>
  <c r="G27" i="1"/>
  <c r="A27" i="1" s="1"/>
  <c r="D27" i="1"/>
  <c r="R26" i="1"/>
  <c r="Q26" i="1"/>
  <c r="P26" i="1"/>
  <c r="O26" i="1"/>
  <c r="N26" i="1"/>
  <c r="M26" i="1"/>
  <c r="L26" i="1"/>
  <c r="K26" i="1"/>
  <c r="J26" i="1"/>
  <c r="I26" i="1"/>
  <c r="G26" i="1" s="1"/>
  <c r="H26" i="1"/>
  <c r="F26" i="1"/>
  <c r="E26" i="1"/>
  <c r="J25" i="1"/>
  <c r="G25" i="1"/>
  <c r="A25" i="1" s="1"/>
  <c r="D25" i="1"/>
  <c r="J24" i="1"/>
  <c r="G24" i="1"/>
  <c r="D24" i="1"/>
  <c r="J23" i="1"/>
  <c r="G23" i="1"/>
  <c r="D23" i="1"/>
  <c r="J22" i="1"/>
  <c r="G22" i="1"/>
  <c r="A22" i="1" s="1"/>
  <c r="D22" i="1"/>
  <c r="J21" i="1"/>
  <c r="G21" i="1"/>
  <c r="A21" i="1" s="1"/>
  <c r="D21" i="1"/>
  <c r="J20" i="1"/>
  <c r="G20" i="1"/>
  <c r="D20" i="1"/>
  <c r="R19" i="1"/>
  <c r="R16" i="1" s="1"/>
  <c r="R14" i="1" s="1"/>
  <c r="R13" i="1" s="1"/>
  <c r="R8" i="1" s="1"/>
  <c r="R7" i="1" s="1"/>
  <c r="Q19" i="1"/>
  <c r="P19" i="1"/>
  <c r="O19" i="1"/>
  <c r="O16" i="1" s="1"/>
  <c r="O14" i="1" s="1"/>
  <c r="N19" i="1"/>
  <c r="N16" i="1" s="1"/>
  <c r="N14" i="1" s="1"/>
  <c r="N13" i="1" s="1"/>
  <c r="N8" i="1" s="1"/>
  <c r="N7" i="1" s="1"/>
  <c r="M19" i="1"/>
  <c r="L19" i="1"/>
  <c r="K19" i="1"/>
  <c r="K16" i="1" s="1"/>
  <c r="J19" i="1"/>
  <c r="I19" i="1"/>
  <c r="H19" i="1"/>
  <c r="G19" i="1"/>
  <c r="F19" i="1"/>
  <c r="F16" i="1" s="1"/>
  <c r="F14" i="1" s="1"/>
  <c r="E19" i="1"/>
  <c r="J18" i="1"/>
  <c r="G18" i="1"/>
  <c r="A18" i="1" s="1"/>
  <c r="D18" i="1"/>
  <c r="J17" i="1"/>
  <c r="G17" i="1"/>
  <c r="A17" i="1" s="1"/>
  <c r="D17" i="1"/>
  <c r="Q16" i="1"/>
  <c r="Q14" i="1" s="1"/>
  <c r="Q13" i="1" s="1"/>
  <c r="Q8" i="1" s="1"/>
  <c r="Q7" i="1" s="1"/>
  <c r="P16" i="1"/>
  <c r="M16" i="1"/>
  <c r="M14" i="1" s="1"/>
  <c r="M13" i="1" s="1"/>
  <c r="M8" i="1" s="1"/>
  <c r="M7" i="1" s="1"/>
  <c r="L16" i="1"/>
  <c r="I16" i="1"/>
  <c r="G16" i="1" s="1"/>
  <c r="H16" i="1"/>
  <c r="E16" i="1"/>
  <c r="J15" i="1"/>
  <c r="G15" i="1"/>
  <c r="A15" i="1" s="1"/>
  <c r="D15" i="1"/>
  <c r="P14" i="1"/>
  <c r="L14" i="1"/>
  <c r="H14" i="1"/>
  <c r="A12" i="1"/>
  <c r="R11" i="1"/>
  <c r="Q11" i="1"/>
  <c r="P11" i="1"/>
  <c r="N11" i="1"/>
  <c r="M11" i="1"/>
  <c r="L11" i="1"/>
  <c r="I11" i="1"/>
  <c r="H11" i="1"/>
  <c r="G11" i="1" s="1"/>
  <c r="F11" i="1"/>
  <c r="E11" i="1"/>
  <c r="D11" i="1"/>
  <c r="R10" i="1"/>
  <c r="O10" i="1"/>
  <c r="N10" i="1"/>
  <c r="K10" i="1"/>
  <c r="F10" i="1"/>
  <c r="D10" i="1"/>
  <c r="R9" i="1"/>
  <c r="O9" i="1"/>
  <c r="N9" i="1"/>
  <c r="K9" i="1"/>
  <c r="F9" i="1"/>
  <c r="O13" i="1" l="1"/>
  <c r="O8" i="1" s="1"/>
  <c r="O7" i="1" s="1"/>
  <c r="K14" i="1"/>
  <c r="J16" i="1"/>
  <c r="D16" i="1"/>
  <c r="J56" i="1"/>
  <c r="A56" i="1" s="1"/>
  <c r="I14" i="1"/>
  <c r="A38" i="1"/>
  <c r="J75" i="1"/>
  <c r="G79" i="1"/>
  <c r="H75" i="1"/>
  <c r="A20" i="1"/>
  <c r="A24" i="1"/>
  <c r="D29" i="1"/>
  <c r="A29" i="1" s="1"/>
  <c r="A32" i="1"/>
  <c r="F37" i="1"/>
  <c r="F34" i="1" s="1"/>
  <c r="F13" i="1" s="1"/>
  <c r="F8" i="1" s="1"/>
  <c r="F7" i="1" s="1"/>
  <c r="A40" i="1"/>
  <c r="H34" i="1"/>
  <c r="L13" i="1"/>
  <c r="L8" i="1" s="1"/>
  <c r="L7" i="1" s="1"/>
  <c r="P13" i="1"/>
  <c r="P8" i="1" s="1"/>
  <c r="P7" i="1" s="1"/>
  <c r="K49" i="1"/>
  <c r="J68" i="1"/>
  <c r="A68" i="1" s="1"/>
  <c r="J83" i="1"/>
  <c r="A83" i="1" s="1"/>
  <c r="A84" i="1"/>
  <c r="J91" i="1"/>
  <c r="A91" i="1" s="1"/>
  <c r="E14" i="1"/>
  <c r="H48" i="1"/>
  <c r="G48" i="1" s="1"/>
  <c r="H10" i="1"/>
  <c r="G10" i="1" s="1"/>
  <c r="A10" i="1" s="1"/>
  <c r="K11" i="1"/>
  <c r="J11" i="1" s="1"/>
  <c r="A11" i="1" s="1"/>
  <c r="D19" i="1"/>
  <c r="A19" i="1" s="1"/>
  <c r="A23" i="1"/>
  <c r="D26" i="1"/>
  <c r="A26" i="1" s="1"/>
  <c r="A31" i="1"/>
  <c r="E34" i="1"/>
  <c r="A36" i="1"/>
  <c r="I37" i="1"/>
  <c r="I34" i="1" s="1"/>
  <c r="A39" i="1"/>
  <c r="J57" i="1"/>
  <c r="A57" i="1" s="1"/>
  <c r="E9" i="1"/>
  <c r="D9" i="1" s="1"/>
  <c r="D75" i="1"/>
  <c r="J79" i="1"/>
  <c r="A79" i="1" s="1"/>
  <c r="J84" i="1"/>
  <c r="D14" i="1" l="1"/>
  <c r="E13" i="1"/>
  <c r="G14" i="1"/>
  <c r="I13" i="1"/>
  <c r="I8" i="1" s="1"/>
  <c r="I7" i="1" s="1"/>
  <c r="G37" i="1"/>
  <c r="J14" i="1"/>
  <c r="J49" i="1"/>
  <c r="A49" i="1" s="1"/>
  <c r="K48" i="1"/>
  <c r="J48" i="1" s="1"/>
  <c r="A48" i="1" s="1"/>
  <c r="H13" i="1"/>
  <c r="G34" i="1"/>
  <c r="A16" i="1"/>
  <c r="D34" i="1"/>
  <c r="A34" i="1" s="1"/>
  <c r="D37" i="1"/>
  <c r="A37" i="1" s="1"/>
  <c r="H9" i="1"/>
  <c r="G9" i="1" s="1"/>
  <c r="A9" i="1" s="1"/>
  <c r="G75" i="1"/>
  <c r="A75" i="1" s="1"/>
  <c r="K13" i="1" l="1"/>
  <c r="D13" i="1"/>
  <c r="E8" i="1"/>
  <c r="G13" i="1"/>
  <c r="H8" i="1"/>
  <c r="A14" i="1"/>
  <c r="E7" i="1" l="1"/>
  <c r="D7" i="1" s="1"/>
  <c r="D8" i="1"/>
  <c r="A13" i="1"/>
  <c r="H7" i="1"/>
  <c r="G7" i="1" s="1"/>
  <c r="G8" i="1"/>
  <c r="J13" i="1"/>
  <c r="K8" i="1"/>
  <c r="K7" i="1" l="1"/>
  <c r="J7" i="1" s="1"/>
  <c r="J8" i="1"/>
  <c r="A8" i="1" s="1"/>
  <c r="A7" i="1"/>
</calcChain>
</file>

<file path=xl/sharedStrings.xml><?xml version="1.0" encoding="utf-8"?>
<sst xmlns="http://schemas.openxmlformats.org/spreadsheetml/2006/main" count="143" uniqueCount="101">
  <si>
    <t xml:space="preserve">                    დედოფლისწყაროს   მუნიციპალიტეტი</t>
  </si>
  <si>
    <t>დასახელება</t>
  </si>
  <si>
    <t>კოდი</t>
  </si>
  <si>
    <t>2022 წლის დამტკიცებული</t>
  </si>
  <si>
    <t>2023  წლის დაზუსტებული გეგმა</t>
  </si>
  <si>
    <t>სულ</t>
  </si>
  <si>
    <t>მათ შორის</t>
  </si>
  <si>
    <t>სახელმწიფო ბიუჯეტის ფონდებიდან გამოყოფილი ტრანსფერები</t>
  </si>
  <si>
    <t>საკუთარი შემოსავლები</t>
  </si>
  <si>
    <t>შემოსულობები</t>
  </si>
  <si>
    <t>შემოსავლები</t>
  </si>
  <si>
    <t>არაფინანსური აქტივების კლება</t>
  </si>
  <si>
    <t>ფინანსური აქტივების კლება</t>
  </si>
  <si>
    <t>ვალდებულებების ზრდა</t>
  </si>
  <si>
    <t>გადასახადები</t>
  </si>
  <si>
    <t>დამატებითი ღირებულების გადასახადი</t>
  </si>
  <si>
    <t>ქონების გადასახადი</t>
  </si>
  <si>
    <t xml:space="preserve">საქართველოს საწარმოთა ქონებაზე (გარდა მიწისა)        </t>
  </si>
  <si>
    <t>უცხოურ საწარმოთა ქონებაზე (გარდა მიწისა)</t>
  </si>
  <si>
    <t>ფიზიკურ პირთა ქონებაზე (გარდა მიწისა)</t>
  </si>
  <si>
    <t>ეკონომიკური საქმიანობისთვის გამოყენებულ ქონებაზე</t>
  </si>
  <si>
    <t>არაეკონომიკური საქმიანობისთვის გამოყენებულ უძრავ ქოენბაზე</t>
  </si>
  <si>
    <t>საქართველოში რეგისტრირებულ მსუბუქ ავტომობილებზე</t>
  </si>
  <si>
    <t>საქართველოში რეგისტრირებულ თვითმფრინავებზე</t>
  </si>
  <si>
    <t>საქართველოში რეგისტრირებულ შეულმფრენებზე</t>
  </si>
  <si>
    <t xml:space="preserve">სასოფლო-სამეურნეო დანიშნულების მიწაზე                               </t>
  </si>
  <si>
    <t>ფიზიკური პირებიდან</t>
  </si>
  <si>
    <t>იურიდიული პირებიდან</t>
  </si>
  <si>
    <t xml:space="preserve">არასასოფლო-სამეურნეო დანიშნულების მიწაზე                                           </t>
  </si>
  <si>
    <t>სხვა გადასახადები ქონებაზე</t>
  </si>
  <si>
    <t>სხვა გადასახადები</t>
  </si>
  <si>
    <t>გრანტები</t>
  </si>
  <si>
    <t>საერთაშორისო ორგანიზაციებიდან და სხვა ქვეყნის მთავრობიდან მიღებული გრანტები</t>
  </si>
  <si>
    <t>აჭარის ავტონომიური რესპუბლიკის ბიუჯეტიდან გამოყოფილი ტრანსფერი</t>
  </si>
  <si>
    <t>სახელმწიფო ბიუჯეტიდან გამოყოფილი ტრანსფერი</t>
  </si>
  <si>
    <t>ბიუჯეტით გათვალისწინებული ტრანსფერები</t>
  </si>
  <si>
    <t>გათანაბრებითი ტრანსფერი</t>
  </si>
  <si>
    <t>მიზნობრივი ტრანსფერი დელეგირებული უფლებამოსილების განსახორციელებლად</t>
  </si>
  <si>
    <t>ინფრასტრუქტურის განვითარებისათვის და სხვა მიმდინარე ღონისძიებების დასაფინანსებლად  (კაპიტალ.ტრანსფ.)</t>
  </si>
  <si>
    <t>ფონდებიდან გამოყოფილი ტრანსფერები</t>
  </si>
  <si>
    <t xml:space="preserve">რეგიონებში განსახორციელებელი პროექტების ფონდი </t>
  </si>
  <si>
    <t>სოფლის მხარდაჭერის პროგრამა</t>
  </si>
  <si>
    <t>პრეზიდენტის სარეზერვო ფონდი</t>
  </si>
  <si>
    <t>გრანტები სკოლის ტრანსპორტირება</t>
  </si>
  <si>
    <t>სპეცტრანსფერი</t>
  </si>
  <si>
    <t>სხვა შემოსავლები</t>
  </si>
  <si>
    <t>შემოსავლები საკუთრებიდან</t>
  </si>
  <si>
    <t>პროცენტები</t>
  </si>
  <si>
    <t>დივიდენდები</t>
  </si>
  <si>
    <t>რენტა</t>
  </si>
  <si>
    <t xml:space="preserve">მოსაკრებელი ბუნებრივი რესურსებით სარგებლობისათვის                     </t>
  </si>
  <si>
    <t>შემოსავალი მიწის იჯარიდან და მართვაში (უზურფრუქტი, ქირავნობა და სხვა) გადაცემიდან</t>
  </si>
  <si>
    <t>სხვა არაკლასიფიცირებული რენტა</t>
  </si>
  <si>
    <t>საქონლისა და მომსახურების რეალიზაცია</t>
  </si>
  <si>
    <t>ადმინისტრაციული მოსაკრებლები და გადასახდელები</t>
  </si>
  <si>
    <t>საერთო-სახელმწიფოებრივი სალიცენზიო მოსაკრებელი</t>
  </si>
  <si>
    <t>სანებართვო მოსაკრებელი</t>
  </si>
  <si>
    <t>სახელმწიფო ბაჟი</t>
  </si>
  <si>
    <t xml:space="preserve">საჯარო ინფორმაციის ასლის გადაღების მოსაკრებელი  </t>
  </si>
  <si>
    <t>სამხედრო სავალდებულო სამსახურის გადავადების მოსაკრებელი</t>
  </si>
  <si>
    <t>სათამაშო ბიზნესის მოსაკრებელი</t>
  </si>
  <si>
    <t>კულტურული მემკვიდრეობის სარეაბილიტაციო არიალის ინფრასტრუქტურის ადგილობრივი მოსაკრებელი</t>
  </si>
  <si>
    <t xml:space="preserve">ადგილობრივი მოსაკრებელი სპეციალური (ზონალური) შეთანხმების გაცემისათვის </t>
  </si>
  <si>
    <t xml:space="preserve">ადგილობრივი მოსაკრებელი დასახლებული ტერიტორიის დასუფთავებისათვის </t>
  </si>
  <si>
    <t xml:space="preserve">სხვა არაკლასიფიცირებული მოსაკრებელი </t>
  </si>
  <si>
    <t>არასაბაზრო წესით გაყიდული საქონელი და მომსახურება</t>
  </si>
  <si>
    <t>შემოსავლები საქონლის რეალიზაციიდან</t>
  </si>
  <si>
    <t>შემოსავლები მომსახურების გაწევიდან</t>
  </si>
  <si>
    <t xml:space="preserve">ჯარიმები, სანქციები და საურავები </t>
  </si>
  <si>
    <t>ნებაყოფლობითი ტრანსფერები, გრანტების გარეშე</t>
  </si>
  <si>
    <t>შერეული და სხვა არაკლასიფიცირებული შემოსავლები</t>
  </si>
  <si>
    <t>ძირითადი აქტივები</t>
  </si>
  <si>
    <t xml:space="preserve">მატერიალური მარაგები </t>
  </si>
  <si>
    <t xml:space="preserve">ფასეულობები </t>
  </si>
  <si>
    <t>არაწარმოებული აქტივები</t>
  </si>
  <si>
    <t>მიწა</t>
  </si>
  <si>
    <t>სხვა ბუნებრივი აქტივები</t>
  </si>
  <si>
    <t xml:space="preserve">საშინაო </t>
  </si>
  <si>
    <t xml:space="preserve">ფასიანი ქაღალდები, გარდა აქციებისა </t>
  </si>
  <si>
    <t>სესხები</t>
  </si>
  <si>
    <t>აქციები და სხვა კაპიტალი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</si>
  <si>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</si>
  <si>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</si>
  <si>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სხვა დებიტორული დავალიანებები</t>
  </si>
  <si>
    <t xml:space="preserve">საგარეო </t>
  </si>
  <si>
    <t>საგარეო</t>
  </si>
  <si>
    <t>საშინაო</t>
  </si>
  <si>
    <t xml:space="preserve">2023 წლის სექტემბრის თვის     შესრულება </t>
  </si>
  <si>
    <t>2018  წლის პროგნოზი</t>
  </si>
  <si>
    <t>განხილვის შედეგი</t>
  </si>
  <si>
    <t>გადახრა</t>
  </si>
  <si>
    <t>2019 წლის პროგნოზი</t>
  </si>
  <si>
    <t>2020წლის პროგნოზი</t>
  </si>
  <si>
    <t>2021წლის პროგნოზი</t>
  </si>
  <si>
    <t>2013 wlis prognozi</t>
  </si>
  <si>
    <t>2014 wlis prognozi</t>
  </si>
  <si>
    <t>2015 wlis prognozi</t>
  </si>
  <si>
    <t>formula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</si>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</sst>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name val="LitNusx"/>
      <family val="2"/>
    </font>
    <font>
      <b/>
      <sz val="8"/>
      <name val="Sylfaen"/>
      <family val="1"/>
    </font>
    <font>
      <b/>
      <sz val="8"/>
      <color indexed="10"/>
      <name val="Sylfaen"/>
      <family val="1"/>
    </font>
    <font>
      <b/>
      <sz val="8"/>
      <color rgb="FF0000FF"/>
      <name val="Sylfaen"/>
      <family val="1"/>
    </font>
    <font>
      <b/>
      <sz val="8"/>
      <color indexed="12"/>
      <name val="Sylfaen"/>
      <family val="1"/>
    </font>
    <font>
      <b/>
      <sz val="8"/>
      <color rgb="FFFF0000"/>
      <name val="Sylfaen"/>
      <family val="1"/>
    </font>
    <font>
      <b/>
      <sz val="8"/>
      <color rgb="FF800080"/>
      <name val="Sylfaen"/>
      <family val="1"/>
    </font>
    <font>
      <b/>
      <sz val="8"/>
      <color indexed="36"/>
      <name val="Sylfaen"/>
      <family val="1"/>
    </font>
    <font>
      <b/>
      <sz val="8"/>
      <color rgb="FF008000"/>
      <name val="Sylfaen"/>
      <family val="1"/>
    </font>
    <font>
      <b/>
      <sz val="8"/>
      <color indexed="17"/>
      <name val="Sylfaen"/>
      <family val="1"/>
    </font>
    <font>
      <sz val="8"/>
      <name val="Sylfaen"/>
      <family val="1"/>
    </font>
    <font>
      <sz val="8"/>
      <name val="Arial"/>
      <family val="2"/>
    </font>
    <font>
      <i/>
      <sz val="8"/>
      <name val="Sylfaen"/>
      <family val="1"/>
    </font>
    <font>
      <sz val="8"/>
      <color indexed="10"/>
      <name val="Sylfaen"/>
      <family val="1"/>
    </font>
    <font>
      <sz val="8"/>
      <color rgb="FFFF0000"/>
      <name val="Sylfaen"/>
      <family val="1"/>
    </font>
    <font>
      <sz val="8"/>
      <color theme="1"/>
      <name val="Calibri"/>
      <family val="2"/>
      <scheme val="minor"/>
    </font>
    <font>
      <sz val="8"/>
      <color indexed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1">
    <xf numFmtId="0" fontId="0" fillId="0" borderId="0" xfId="0"/>
    <xf numFmtId="164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2" applyFont="1" applyBorder="1" applyProtection="1">
      <protection locked="0"/>
    </xf>
    <xf numFmtId="164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164" fontId="7" fillId="3" borderId="6" xfId="2" applyNumberFormat="1" applyFont="1" applyFill="1" applyBorder="1" applyAlignment="1" applyProtection="1">
      <alignment horizontal="center" vertical="center" wrapText="1"/>
    </xf>
    <xf numFmtId="164" fontId="7" fillId="0" borderId="8" xfId="2" applyNumberFormat="1" applyFont="1" applyFill="1" applyBorder="1" applyAlignment="1" applyProtection="1">
      <alignment horizontal="center" vertical="center" wrapText="1"/>
    </xf>
    <xf numFmtId="164" fontId="7" fillId="0" borderId="9" xfId="2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7" xfId="2" applyFont="1" applyFill="1" applyBorder="1" applyAlignment="1" applyProtection="1">
      <alignment horizontal="left" vertical="center" wrapText="1"/>
      <protection locked="0"/>
    </xf>
    <xf numFmtId="164" fontId="7" fillId="0" borderId="8" xfId="2" applyNumberFormat="1" applyFont="1" applyBorder="1" applyAlignment="1" applyProtection="1">
      <alignment horizontal="center" vertical="center"/>
    </xf>
    <xf numFmtId="164" fontId="7" fillId="0" borderId="9" xfId="2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 applyProtection="1">
      <alignment vertical="center" wrapText="1"/>
      <protection locked="0"/>
    </xf>
    <xf numFmtId="164" fontId="7" fillId="3" borderId="6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2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2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10" fillId="0" borderId="7" xfId="4" applyFont="1" applyFill="1" applyBorder="1" applyAlignment="1" applyProtection="1">
      <alignment horizontal="left" vertical="center" wrapText="1"/>
      <protection locked="0"/>
    </xf>
    <xf numFmtId="164" fontId="10" fillId="3" borderId="6" xfId="1" applyNumberFormat="1" applyFont="1" applyFill="1" applyBorder="1" applyAlignment="1" applyProtection="1">
      <alignment horizontal="center" vertical="center" wrapText="1"/>
    </xf>
    <xf numFmtId="164" fontId="10" fillId="0" borderId="8" xfId="1" applyNumberFormat="1" applyFont="1" applyFill="1" applyBorder="1" applyAlignment="1" applyProtection="1">
      <alignment horizontal="center" vertical="center" wrapText="1"/>
    </xf>
    <xf numFmtId="164" fontId="10" fillId="3" borderId="6" xfId="5" applyNumberFormat="1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left" vertical="center" wrapText="1" indent="2"/>
      <protection locked="0"/>
    </xf>
    <xf numFmtId="164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left" vertical="center" wrapText="1"/>
      <protection locked="0"/>
    </xf>
    <xf numFmtId="164" fontId="8" fillId="3" borderId="6" xfId="3" applyNumberFormat="1" applyFont="1" applyFill="1" applyBorder="1" applyAlignment="1" applyProtection="1">
      <alignment horizontal="center" vertical="center" wrapText="1"/>
    </xf>
    <xf numFmtId="164" fontId="8" fillId="5" borderId="8" xfId="3" applyNumberFormat="1" applyFont="1" applyFill="1" applyBorder="1" applyAlignment="1" applyProtection="1">
      <alignment horizontal="center" vertical="center" wrapText="1"/>
    </xf>
    <xf numFmtId="164" fontId="8" fillId="5" borderId="9" xfId="3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left" vertical="center" wrapText="1" indent="4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164" fontId="13" fillId="3" borderId="6" xfId="1" applyNumberFormat="1" applyFont="1" applyFill="1" applyBorder="1" applyAlignment="1" applyProtection="1">
      <alignment horizontal="center" wrapText="1"/>
      <protection locked="0"/>
    </xf>
    <xf numFmtId="164" fontId="13" fillId="0" borderId="8" xfId="1" applyNumberFormat="1" applyFont="1" applyFill="1" applyBorder="1" applyAlignment="1" applyProtection="1">
      <alignment horizontal="center" wrapText="1"/>
      <protection locked="0"/>
    </xf>
    <xf numFmtId="164" fontId="13" fillId="0" borderId="9" xfId="1" applyNumberFormat="1" applyFont="1" applyFill="1" applyBorder="1" applyAlignment="1" applyProtection="1">
      <alignment horizontal="center" wrapText="1"/>
      <protection locked="0"/>
    </xf>
    <xf numFmtId="164" fontId="13" fillId="3" borderId="6" xfId="5" applyNumberFormat="1" applyFont="1" applyFill="1" applyBorder="1" applyAlignment="1" applyProtection="1">
      <alignment horizontal="center" wrapText="1"/>
      <protection locked="0"/>
    </xf>
    <xf numFmtId="164" fontId="13" fillId="0" borderId="8" xfId="5" applyNumberFormat="1" applyFont="1" applyFill="1" applyBorder="1" applyAlignment="1" applyProtection="1">
      <alignment horizontal="center" wrapText="1"/>
      <protection locked="0"/>
    </xf>
    <xf numFmtId="164" fontId="13" fillId="0" borderId="9" xfId="5" applyNumberFormat="1" applyFont="1" applyFill="1" applyBorder="1" applyAlignment="1" applyProtection="1">
      <alignment horizontal="center" wrapText="1"/>
      <protection locked="0"/>
    </xf>
    <xf numFmtId="164" fontId="13" fillId="3" borderId="6" xfId="1" applyNumberFormat="1" applyFont="1" applyFill="1" applyBorder="1" applyAlignment="1" applyProtection="1">
      <alignment horizontal="center" wrapText="1"/>
    </xf>
    <xf numFmtId="164" fontId="13" fillId="0" borderId="8" xfId="1" applyNumberFormat="1" applyFont="1" applyFill="1" applyBorder="1" applyAlignment="1" applyProtection="1">
      <alignment horizontal="center" wrapText="1"/>
    </xf>
    <xf numFmtId="164" fontId="13" fillId="0" borderId="9" xfId="1" applyNumberFormat="1" applyFont="1" applyFill="1" applyBorder="1" applyAlignment="1" applyProtection="1">
      <alignment horizontal="center" wrapText="1"/>
    </xf>
    <xf numFmtId="164" fontId="13" fillId="3" borderId="6" xfId="5" applyNumberFormat="1" applyFont="1" applyFill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left" vertical="center" wrapText="1" indent="6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164" fontId="16" fillId="3" borderId="6" xfId="1" applyNumberFormat="1" applyFont="1" applyFill="1" applyBorder="1" applyAlignment="1" applyProtection="1">
      <alignment horizontal="center" wrapText="1"/>
      <protection locked="0"/>
    </xf>
    <xf numFmtId="164" fontId="16" fillId="0" borderId="8" xfId="1" applyNumberFormat="1" applyFont="1" applyFill="1" applyBorder="1" applyAlignment="1" applyProtection="1">
      <alignment horizontal="center" wrapText="1"/>
      <protection locked="0"/>
    </xf>
    <xf numFmtId="164" fontId="16" fillId="0" borderId="9" xfId="1" applyNumberFormat="1" applyFont="1" applyFill="1" applyBorder="1" applyAlignment="1" applyProtection="1">
      <alignment horizontal="center" wrapText="1"/>
      <protection locked="0"/>
    </xf>
    <xf numFmtId="164" fontId="16" fillId="3" borderId="6" xfId="5" applyNumberFormat="1" applyFont="1" applyFill="1" applyBorder="1" applyAlignment="1" applyProtection="1">
      <alignment horizontal="center" wrapText="1"/>
      <protection locked="0"/>
    </xf>
    <xf numFmtId="164" fontId="16" fillId="0" borderId="8" xfId="5" applyNumberFormat="1" applyFont="1" applyFill="1" applyBorder="1" applyAlignment="1" applyProtection="1">
      <alignment horizontal="center" wrapText="1"/>
      <protection locked="0"/>
    </xf>
    <xf numFmtId="164" fontId="16" fillId="0" borderId="9" xfId="5" applyNumberFormat="1" applyFont="1" applyFill="1" applyBorder="1" applyAlignment="1" applyProtection="1">
      <alignment horizontal="center" wrapText="1"/>
      <protection locked="0"/>
    </xf>
    <xf numFmtId="164" fontId="8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8" fillId="5" borderId="8" xfId="3" applyNumberFormat="1" applyFont="1" applyFill="1" applyBorder="1" applyAlignment="1" applyProtection="1">
      <alignment horizontal="center" vertical="center" wrapText="1"/>
      <protection locked="0"/>
    </xf>
    <xf numFmtId="164" fontId="8" fillId="5" borderId="9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1" applyNumberFormat="1" applyFont="1" applyFill="1" applyBorder="1" applyAlignment="1" applyProtection="1">
      <alignment horizontal="center" wrapText="1"/>
    </xf>
    <xf numFmtId="164" fontId="10" fillId="0" borderId="8" xfId="1" applyNumberFormat="1" applyFont="1" applyFill="1" applyBorder="1" applyAlignment="1" applyProtection="1">
      <alignment horizontal="center" wrapText="1"/>
    </xf>
    <xf numFmtId="164" fontId="10" fillId="0" borderId="9" xfId="1" applyNumberFormat="1" applyFont="1" applyFill="1" applyBorder="1" applyAlignment="1" applyProtection="1">
      <alignment horizontal="center" wrapText="1"/>
    </xf>
    <xf numFmtId="164" fontId="10" fillId="3" borderId="6" xfId="5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>
      <protection locked="0"/>
    </xf>
    <xf numFmtId="0" fontId="7" fillId="0" borderId="15" xfId="0" applyFont="1" applyBorder="1" applyAlignment="1" applyProtection="1">
      <alignment horizontal="left" vertical="center" wrapText="1" indent="4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164" fontId="7" fillId="3" borderId="6" xfId="1" applyNumberFormat="1" applyFont="1" applyFill="1" applyBorder="1" applyAlignment="1" applyProtection="1">
      <alignment horizontal="center" wrapText="1"/>
    </xf>
    <xf numFmtId="164" fontId="7" fillId="0" borderId="8" xfId="1" applyNumberFormat="1" applyFont="1" applyFill="1" applyBorder="1" applyAlignment="1" applyProtection="1">
      <alignment horizontal="center" wrapText="1"/>
    </xf>
    <xf numFmtId="164" fontId="7" fillId="0" borderId="9" xfId="1" applyNumberFormat="1" applyFont="1" applyFill="1" applyBorder="1" applyAlignment="1" applyProtection="1">
      <alignment horizontal="center" wrapText="1"/>
    </xf>
    <xf numFmtId="164" fontId="7" fillId="3" borderId="6" xfId="5" applyNumberFormat="1" applyFont="1" applyFill="1" applyBorder="1" applyAlignment="1" applyProtection="1">
      <alignment horizontal="center" wrapText="1"/>
    </xf>
    <xf numFmtId="0" fontId="16" fillId="0" borderId="15" xfId="0" applyFont="1" applyBorder="1" applyAlignment="1" applyProtection="1">
      <alignment horizontal="left" vertical="center" wrapText="1" indent="5"/>
      <protection locked="0"/>
    </xf>
    <xf numFmtId="0" fontId="16" fillId="0" borderId="7" xfId="0" applyFont="1" applyFill="1" applyBorder="1" applyAlignment="1" applyProtection="1">
      <alignment horizontal="left" vertical="center" wrapText="1" indent="5"/>
      <protection locked="0"/>
    </xf>
    <xf numFmtId="164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8" xfId="0" applyNumberFormat="1" applyFont="1" applyBorder="1" applyAlignment="1" applyProtection="1">
      <alignment horizontal="center" vertical="center" wrapText="1"/>
      <protection locked="0"/>
    </xf>
    <xf numFmtId="164" fontId="16" fillId="0" borderId="9" xfId="0" applyNumberFormat="1" applyFont="1" applyBorder="1" applyAlignment="1" applyProtection="1">
      <alignment horizontal="center" vertical="center" wrapText="1"/>
      <protection locked="0"/>
    </xf>
    <xf numFmtId="164" fontId="7" fillId="3" borderId="17" xfId="1" applyNumberFormat="1" applyFont="1" applyFill="1" applyBorder="1" applyAlignment="1" applyProtection="1">
      <alignment horizontal="center" wrapText="1"/>
    </xf>
    <xf numFmtId="164" fontId="7" fillId="3" borderId="17" xfId="5" applyNumberFormat="1" applyFont="1" applyFill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left" vertical="center" wrapText="1" indent="5"/>
      <protection locked="0"/>
    </xf>
    <xf numFmtId="164" fontId="16" fillId="3" borderId="6" xfId="1" applyNumberFormat="1" applyFont="1" applyFill="1" applyBorder="1" applyAlignment="1" applyProtection="1">
      <alignment horizontal="center" wrapText="1"/>
    </xf>
    <xf numFmtId="164" fontId="16" fillId="3" borderId="6" xfId="5" applyNumberFormat="1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left" vertical="center" wrapText="1" indent="5"/>
      <protection locked="0"/>
    </xf>
    <xf numFmtId="0" fontId="18" fillId="0" borderId="7" xfId="0" applyFont="1" applyFill="1" applyBorder="1" applyAlignment="1" applyProtection="1">
      <alignment horizontal="left" vertical="center" wrapText="1" indent="6"/>
      <protection locked="0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8" fillId="0" borderId="8" xfId="3" applyNumberFormat="1" applyFont="1" applyFill="1" applyBorder="1" applyAlignment="1" applyProtection="1">
      <alignment horizontal="center" vertical="center" wrapText="1"/>
    </xf>
    <xf numFmtId="164" fontId="8" fillId="0" borderId="9" xfId="3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 wrapText="1" indent="3"/>
      <protection locked="0"/>
    </xf>
    <xf numFmtId="164" fontId="16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5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5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5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 indent="4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2" applyFont="1" applyBorder="1" applyAlignment="1" applyProtection="1">
      <protection locked="0"/>
    </xf>
    <xf numFmtId="164" fontId="16" fillId="3" borderId="6" xfId="2" applyNumberFormat="1" applyFont="1" applyFill="1" applyBorder="1" applyAlignment="1" applyProtection="1">
      <alignment horizontal="center"/>
      <protection locked="0"/>
    </xf>
    <xf numFmtId="164" fontId="16" fillId="0" borderId="8" xfId="2" applyNumberFormat="1" applyFont="1" applyBorder="1" applyAlignment="1" applyProtection="1">
      <alignment horizontal="center"/>
      <protection locked="0"/>
    </xf>
    <xf numFmtId="164" fontId="16" fillId="0" borderId="9" xfId="2" applyNumberFormat="1" applyFont="1" applyBorder="1" applyAlignment="1" applyProtection="1">
      <alignment horizontal="center"/>
      <protection locked="0"/>
    </xf>
    <xf numFmtId="164" fontId="7" fillId="3" borderId="6" xfId="2" applyNumberFormat="1" applyFont="1" applyFill="1" applyBorder="1" applyAlignment="1" applyProtection="1">
      <alignment horizontal="center"/>
    </xf>
    <xf numFmtId="164" fontId="7" fillId="0" borderId="8" xfId="2" applyNumberFormat="1" applyFont="1" applyFill="1" applyBorder="1" applyAlignment="1" applyProtection="1">
      <alignment horizontal="center"/>
    </xf>
    <xf numFmtId="164" fontId="7" fillId="0" borderId="9" xfId="2" applyNumberFormat="1" applyFont="1" applyFill="1" applyBorder="1" applyAlignment="1" applyProtection="1">
      <alignment horizontal="center"/>
    </xf>
    <xf numFmtId="164" fontId="7" fillId="0" borderId="8" xfId="2" applyNumberFormat="1" applyFont="1" applyFill="1" applyBorder="1" applyAlignment="1" applyProtection="1">
      <alignment horizontal="center" vertical="center"/>
    </xf>
    <xf numFmtId="164" fontId="7" fillId="0" borderId="9" xfId="2" applyNumberFormat="1" applyFont="1" applyFill="1" applyBorder="1" applyAlignment="1" applyProtection="1">
      <alignment horizontal="center" vertical="center"/>
    </xf>
    <xf numFmtId="164" fontId="13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3" fillId="0" borderId="8" xfId="2" applyNumberFormat="1" applyFont="1" applyFill="1" applyBorder="1" applyAlignment="1" applyProtection="1">
      <alignment horizontal="center" vertical="center"/>
      <protection locked="0"/>
    </xf>
    <xf numFmtId="164" fontId="13" fillId="0" borderId="9" xfId="2" applyNumberFormat="1" applyFont="1" applyFill="1" applyBorder="1" applyAlignment="1" applyProtection="1">
      <alignment horizontal="center" vertical="center"/>
      <protection locked="0"/>
    </xf>
    <xf numFmtId="164" fontId="13" fillId="5" borderId="8" xfId="3" applyNumberFormat="1" applyFont="1" applyFill="1" applyBorder="1" applyAlignment="1" applyProtection="1">
      <alignment horizontal="center" vertical="center" wrapText="1"/>
      <protection locked="0"/>
    </xf>
    <xf numFmtId="164" fontId="13" fillId="5" borderId="9" xfId="3" applyNumberFormat="1" applyFont="1" applyFill="1" applyBorder="1" applyAlignment="1" applyProtection="1">
      <alignment horizontal="center" vertical="center" wrapText="1"/>
      <protection locked="0"/>
    </xf>
    <xf numFmtId="164" fontId="19" fillId="5" borderId="8" xfId="3" applyNumberFormat="1" applyFont="1" applyFill="1" applyBorder="1" applyAlignment="1" applyProtection="1">
      <alignment horizontal="center" vertical="center" wrapText="1"/>
      <protection locked="0"/>
    </xf>
    <xf numFmtId="164" fontId="19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left" vertical="center" wrapText="1" indent="2"/>
      <protection locked="0"/>
    </xf>
    <xf numFmtId="0" fontId="8" fillId="0" borderId="11" xfId="2" applyFont="1" applyFill="1" applyBorder="1" applyAlignment="1" applyProtection="1">
      <alignment horizontal="left" vertical="center" wrapText="1"/>
      <protection locked="0"/>
    </xf>
    <xf numFmtId="164" fontId="8" fillId="3" borderId="10" xfId="3" applyNumberFormat="1" applyFont="1" applyFill="1" applyBorder="1" applyAlignment="1" applyProtection="1">
      <alignment horizontal="center" vertical="center" wrapText="1"/>
      <protection locked="0"/>
    </xf>
    <xf numFmtId="164" fontId="19" fillId="5" borderId="12" xfId="3" applyNumberFormat="1" applyFont="1" applyFill="1" applyBorder="1" applyAlignment="1" applyProtection="1">
      <alignment horizontal="center" vertical="center" wrapText="1"/>
      <protection locked="0"/>
    </xf>
    <xf numFmtId="164" fontId="19" fillId="5" borderId="13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3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7" fillId="0" borderId="14" xfId="2" applyNumberFormat="1" applyFont="1" applyFill="1" applyBorder="1" applyAlignment="1" applyProtection="1">
      <alignment horizontal="center" vertical="center" wrapText="1"/>
    </xf>
    <xf numFmtId="164" fontId="7" fillId="0" borderId="15" xfId="2" applyNumberFormat="1" applyFont="1" applyBorder="1" applyAlignment="1" applyProtection="1">
      <alignment horizontal="center" vertical="center"/>
    </xf>
    <xf numFmtId="165" fontId="7" fillId="0" borderId="15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6" applyNumberFormat="1" applyFont="1" applyFill="1" applyBorder="1" applyAlignment="1" applyProtection="1">
      <alignment horizontal="center" vertical="center" wrapText="1"/>
    </xf>
    <xf numFmtId="164" fontId="8" fillId="5" borderId="15" xfId="3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Protection="1">
      <protection locked="0"/>
    </xf>
    <xf numFmtId="164" fontId="13" fillId="0" borderId="15" xfId="5" applyNumberFormat="1" applyFont="1" applyFill="1" applyBorder="1" applyAlignment="1" applyProtection="1">
      <alignment horizontal="center" wrapText="1"/>
      <protection locked="0"/>
    </xf>
    <xf numFmtId="165" fontId="13" fillId="0" borderId="15" xfId="5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Protection="1">
      <protection locked="0"/>
    </xf>
    <xf numFmtId="164" fontId="13" fillId="0" borderId="15" xfId="6" applyNumberFormat="1" applyFont="1" applyFill="1" applyBorder="1" applyAlignment="1" applyProtection="1">
      <alignment horizontal="center" wrapText="1"/>
    </xf>
    <xf numFmtId="164" fontId="16" fillId="0" borderId="15" xfId="5" applyNumberFormat="1" applyFont="1" applyFill="1" applyBorder="1" applyAlignment="1" applyProtection="1">
      <alignment horizontal="center" wrapText="1"/>
      <protection locked="0"/>
    </xf>
    <xf numFmtId="165" fontId="16" fillId="0" borderId="15" xfId="5" applyNumberFormat="1" applyFont="1" applyFill="1" applyBorder="1" applyAlignment="1" applyProtection="1">
      <alignment horizontal="center" wrapText="1"/>
      <protection locked="0"/>
    </xf>
    <xf numFmtId="165" fontId="13" fillId="0" borderId="15" xfId="6" applyNumberFormat="1" applyFont="1" applyFill="1" applyBorder="1" applyAlignment="1" applyProtection="1">
      <alignment horizontal="center" wrapText="1"/>
    </xf>
    <xf numFmtId="165" fontId="8" fillId="5" borderId="15" xfId="3" applyNumberFormat="1" applyFont="1" applyFill="1" applyBorder="1" applyAlignment="1" applyProtection="1">
      <alignment horizontal="center" vertical="center" wrapText="1"/>
      <protection locked="0"/>
    </xf>
    <xf numFmtId="164" fontId="8" fillId="5" borderId="15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6" applyNumberFormat="1" applyFont="1" applyFill="1" applyBorder="1" applyAlignment="1" applyProtection="1">
      <alignment horizontal="center" wrapText="1"/>
    </xf>
    <xf numFmtId="164" fontId="7" fillId="0" borderId="15" xfId="6" applyNumberFormat="1" applyFont="1" applyFill="1" applyBorder="1" applyAlignment="1" applyProtection="1">
      <alignment horizontal="center" wrapText="1"/>
    </xf>
    <xf numFmtId="165" fontId="16" fillId="0" borderId="15" xfId="0" applyNumberFormat="1" applyFont="1" applyBorder="1" applyAlignment="1" applyProtection="1">
      <alignment horizontal="center" vertical="center" wrapText="1"/>
      <protection locked="0"/>
    </xf>
    <xf numFmtId="164" fontId="16" fillId="0" borderId="15" xfId="0" applyNumberFormat="1" applyFont="1" applyBorder="1" applyAlignment="1" applyProtection="1">
      <alignment horizontal="center" vertical="center" wrapText="1"/>
      <protection locked="0"/>
    </xf>
    <xf numFmtId="165" fontId="7" fillId="0" borderId="15" xfId="6" applyNumberFormat="1" applyFont="1" applyFill="1" applyBorder="1" applyAlignment="1" applyProtection="1">
      <alignment horizontal="center" wrapText="1"/>
    </xf>
    <xf numFmtId="165" fontId="16" fillId="0" borderId="15" xfId="6" applyNumberFormat="1" applyFont="1" applyFill="1" applyBorder="1" applyAlignment="1" applyProtection="1">
      <alignment horizontal="center" wrapText="1"/>
      <protection locked="0"/>
    </xf>
    <xf numFmtId="164" fontId="16" fillId="0" borderId="15" xfId="6" applyNumberFormat="1" applyFont="1" applyFill="1" applyBorder="1" applyAlignment="1" applyProtection="1">
      <alignment horizontal="center" wrapText="1"/>
      <protection locked="0"/>
    </xf>
    <xf numFmtId="164" fontId="10" fillId="0" borderId="15" xfId="6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3" applyNumberFormat="1" applyFont="1" applyFill="1" applyBorder="1" applyAlignment="1" applyProtection="1">
      <alignment horizontal="center" vertical="center" wrapText="1"/>
    </xf>
    <xf numFmtId="164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5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5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3" applyNumberFormat="1" applyFont="1" applyFill="1" applyBorder="1" applyAlignment="1" applyProtection="1">
      <alignment horizontal="center" vertical="center" wrapText="1"/>
      <protection locked="0"/>
    </xf>
    <xf numFmtId="165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Border="1" applyProtection="1">
      <protection locked="0"/>
    </xf>
    <xf numFmtId="0" fontId="17" fillId="0" borderId="0" xfId="2" applyFont="1" applyBorder="1" applyProtection="1">
      <protection locked="0"/>
    </xf>
    <xf numFmtId="164" fontId="7" fillId="0" borderId="15" xfId="6" applyNumberFormat="1" applyFont="1" applyFill="1" applyBorder="1" applyAlignment="1" applyProtection="1">
      <alignment horizontal="center" wrapText="1"/>
      <protection locked="0"/>
    </xf>
    <xf numFmtId="4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5" xfId="3" applyNumberFormat="1" applyFont="1" applyFill="1" applyBorder="1" applyAlignment="1" applyProtection="1">
      <alignment horizontal="center" vertical="center" wrapText="1"/>
      <protection locked="0"/>
    </xf>
    <xf numFmtId="165" fontId="16" fillId="0" borderId="15" xfId="2" applyNumberFormat="1" applyFont="1" applyBorder="1" applyAlignment="1" applyProtection="1">
      <alignment horizontal="center"/>
      <protection locked="0"/>
    </xf>
    <xf numFmtId="164" fontId="16" fillId="0" borderId="15" xfId="2" applyNumberFormat="1" applyFont="1" applyBorder="1" applyAlignment="1" applyProtection="1">
      <alignment horizontal="center"/>
      <protection locked="0"/>
    </xf>
    <xf numFmtId="164" fontId="7" fillId="0" borderId="15" xfId="2" applyNumberFormat="1" applyFont="1" applyFill="1" applyBorder="1" applyAlignment="1" applyProtection="1">
      <alignment horizontal="center"/>
      <protection locked="0"/>
    </xf>
    <xf numFmtId="4" fontId="8" fillId="0" borderId="15" xfId="3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2" applyNumberFormat="1" applyFont="1" applyFill="1" applyBorder="1" applyAlignment="1" applyProtection="1">
      <alignment horizontal="center" vertical="center"/>
      <protection locked="0"/>
    </xf>
    <xf numFmtId="164" fontId="7" fillId="0" borderId="15" xfId="2" applyNumberFormat="1" applyFont="1" applyFill="1" applyBorder="1" applyAlignment="1" applyProtection="1">
      <alignment horizontal="center" vertical="center"/>
      <protection locked="0"/>
    </xf>
    <xf numFmtId="165" fontId="8" fillId="0" borderId="15" xfId="3" applyNumberFormat="1" applyFont="1" applyFill="1" applyBorder="1" applyAlignment="1" applyProtection="1">
      <alignment horizontal="center" vertical="center" wrapText="1"/>
    </xf>
    <xf numFmtId="165" fontId="13" fillId="0" borderId="15" xfId="2" applyNumberFormat="1" applyFont="1" applyFill="1" applyBorder="1" applyAlignment="1" applyProtection="1">
      <alignment horizontal="center" vertical="center"/>
      <protection locked="0"/>
    </xf>
    <xf numFmtId="164" fontId="13" fillId="0" borderId="15" xfId="2" applyNumberFormat="1" applyFont="1" applyFill="1" applyBorder="1" applyAlignment="1" applyProtection="1">
      <alignment horizontal="center" vertical="center"/>
      <protection locked="0"/>
    </xf>
    <xf numFmtId="165" fontId="13" fillId="5" borderId="15" xfId="3" applyNumberFormat="1" applyFont="1" applyFill="1" applyBorder="1" applyAlignment="1" applyProtection="1">
      <alignment horizontal="center" vertical="center" wrapText="1"/>
      <protection locked="0"/>
    </xf>
    <xf numFmtId="164" fontId="13" fillId="5" borderId="15" xfId="3" applyNumberFormat="1" applyFont="1" applyFill="1" applyBorder="1" applyAlignment="1" applyProtection="1">
      <alignment horizontal="center" vertical="center" wrapText="1"/>
      <protection locked="0"/>
    </xf>
    <xf numFmtId="165" fontId="19" fillId="5" borderId="15" xfId="3" applyNumberFormat="1" applyFont="1" applyFill="1" applyBorder="1" applyAlignment="1" applyProtection="1">
      <alignment horizontal="center" vertical="center" wrapText="1"/>
      <protection locked="0"/>
    </xf>
    <xf numFmtId="164" fontId="19" fillId="5" borderId="15" xfId="3" applyNumberFormat="1" applyFont="1" applyFill="1" applyBorder="1" applyAlignment="1" applyProtection="1">
      <alignment horizontal="center" vertical="center" wrapText="1"/>
      <protection locked="0"/>
    </xf>
    <xf numFmtId="165" fontId="19" fillId="5" borderId="18" xfId="3" applyNumberFormat="1" applyFont="1" applyFill="1" applyBorder="1" applyAlignment="1" applyProtection="1">
      <alignment horizontal="center" vertical="center" wrapText="1"/>
      <protection locked="0"/>
    </xf>
    <xf numFmtId="164" fontId="5" fillId="7" borderId="0" xfId="2" applyNumberFormat="1" applyFont="1" applyFill="1" applyBorder="1" applyAlignment="1" applyProtection="1">
      <alignment horizontal="center" vertical="center"/>
      <protection locked="0"/>
    </xf>
    <xf numFmtId="164" fontId="7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1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Comma" xfId="1" builtinId="3"/>
    <cellStyle name="Comma 2" xfId="3"/>
    <cellStyle name="Comma 3" xfId="6"/>
    <cellStyle name="Comma 7" xfId="5"/>
    <cellStyle name="Normal" xfId="0" builtinId="0"/>
    <cellStyle name="Normal 2" xfId="2"/>
    <cellStyle name="Normal_cxrili 30.12.2008 BOLOOOO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tabSelected="1" topLeftCell="A73" zoomScaleNormal="100" workbookViewId="0">
      <selection activeCell="V4" sqref="V4"/>
    </sheetView>
  </sheetViews>
  <sheetFormatPr defaultRowHeight="21.75" customHeight="1" x14ac:dyDescent="0.2"/>
  <cols>
    <col min="1" max="1" width="4.85546875" style="2" customWidth="1"/>
    <col min="2" max="2" width="17.28515625" style="2" customWidth="1"/>
    <col min="3" max="3" width="1.42578125" style="2" customWidth="1"/>
    <col min="4" max="4" width="8.85546875" style="179" customWidth="1"/>
    <col min="5" max="5" width="7" style="1" customWidth="1"/>
    <col min="6" max="6" width="9.140625" style="1" customWidth="1"/>
    <col min="7" max="7" width="11.7109375" style="179" customWidth="1"/>
    <col min="8" max="8" width="10.140625" style="1" customWidth="1"/>
    <col min="9" max="9" width="10.5703125" style="1" customWidth="1"/>
    <col min="10" max="10" width="12.7109375" style="1" customWidth="1"/>
    <col min="11" max="11" width="10.28515625" style="2" customWidth="1"/>
    <col min="12" max="12" width="12.42578125" style="2" customWidth="1"/>
    <col min="13" max="16" width="14.42578125" style="2" hidden="1" customWidth="1"/>
    <col min="17" max="17" width="1.28515625" style="2" customWidth="1"/>
    <col min="18" max="18" width="0.28515625" style="2" customWidth="1"/>
    <col min="19" max="19" width="0.85546875" style="2" hidden="1" customWidth="1"/>
    <col min="20" max="20" width="9.140625" style="2" hidden="1" customWidth="1"/>
    <col min="21" max="256" width="9.140625" style="2"/>
    <col min="257" max="257" width="4.85546875" style="2" customWidth="1"/>
    <col min="258" max="258" width="55.7109375" style="2" customWidth="1"/>
    <col min="259" max="259" width="9.7109375" style="2" customWidth="1"/>
    <col min="260" max="260" width="11.85546875" style="2" customWidth="1"/>
    <col min="261" max="261" width="11.7109375" style="2" customWidth="1"/>
    <col min="262" max="262" width="11.85546875" style="2" customWidth="1"/>
    <col min="263" max="263" width="14.28515625" style="2" customWidth="1"/>
    <col min="264" max="264" width="12.7109375" style="2" customWidth="1"/>
    <col min="265" max="265" width="13.28515625" style="2" customWidth="1"/>
    <col min="266" max="266" width="16.42578125" style="2" customWidth="1"/>
    <col min="267" max="267" width="12.7109375" style="2" customWidth="1"/>
    <col min="268" max="268" width="17.140625" style="2" customWidth="1"/>
    <col min="269" max="272" width="0" style="2" hidden="1" customWidth="1"/>
    <col min="273" max="273" width="1.28515625" style="2" customWidth="1"/>
    <col min="274" max="274" width="1.5703125" style="2" customWidth="1"/>
    <col min="275" max="512" width="9.140625" style="2"/>
    <col min="513" max="513" width="4.85546875" style="2" customWidth="1"/>
    <col min="514" max="514" width="55.7109375" style="2" customWidth="1"/>
    <col min="515" max="515" width="9.7109375" style="2" customWidth="1"/>
    <col min="516" max="516" width="11.85546875" style="2" customWidth="1"/>
    <col min="517" max="517" width="11.7109375" style="2" customWidth="1"/>
    <col min="518" max="518" width="11.85546875" style="2" customWidth="1"/>
    <col min="519" max="519" width="14.28515625" style="2" customWidth="1"/>
    <col min="520" max="520" width="12.7109375" style="2" customWidth="1"/>
    <col min="521" max="521" width="13.28515625" style="2" customWidth="1"/>
    <col min="522" max="522" width="16.42578125" style="2" customWidth="1"/>
    <col min="523" max="523" width="12.7109375" style="2" customWidth="1"/>
    <col min="524" max="524" width="17.140625" style="2" customWidth="1"/>
    <col min="525" max="528" width="0" style="2" hidden="1" customWidth="1"/>
    <col min="529" max="529" width="1.28515625" style="2" customWidth="1"/>
    <col min="530" max="530" width="1.5703125" style="2" customWidth="1"/>
    <col min="531" max="768" width="9.140625" style="2"/>
    <col min="769" max="769" width="4.85546875" style="2" customWidth="1"/>
    <col min="770" max="770" width="55.7109375" style="2" customWidth="1"/>
    <col min="771" max="771" width="9.7109375" style="2" customWidth="1"/>
    <col min="772" max="772" width="11.85546875" style="2" customWidth="1"/>
    <col min="773" max="773" width="11.7109375" style="2" customWidth="1"/>
    <col min="774" max="774" width="11.85546875" style="2" customWidth="1"/>
    <col min="775" max="775" width="14.28515625" style="2" customWidth="1"/>
    <col min="776" max="776" width="12.7109375" style="2" customWidth="1"/>
    <col min="777" max="777" width="13.28515625" style="2" customWidth="1"/>
    <col min="778" max="778" width="16.42578125" style="2" customWidth="1"/>
    <col min="779" max="779" width="12.7109375" style="2" customWidth="1"/>
    <col min="780" max="780" width="17.140625" style="2" customWidth="1"/>
    <col min="781" max="784" width="0" style="2" hidden="1" customWidth="1"/>
    <col min="785" max="785" width="1.28515625" style="2" customWidth="1"/>
    <col min="786" max="786" width="1.5703125" style="2" customWidth="1"/>
    <col min="787" max="1024" width="9.140625" style="2"/>
    <col min="1025" max="1025" width="4.85546875" style="2" customWidth="1"/>
    <col min="1026" max="1026" width="55.7109375" style="2" customWidth="1"/>
    <col min="1027" max="1027" width="9.7109375" style="2" customWidth="1"/>
    <col min="1028" max="1028" width="11.85546875" style="2" customWidth="1"/>
    <col min="1029" max="1029" width="11.7109375" style="2" customWidth="1"/>
    <col min="1030" max="1030" width="11.85546875" style="2" customWidth="1"/>
    <col min="1031" max="1031" width="14.28515625" style="2" customWidth="1"/>
    <col min="1032" max="1032" width="12.7109375" style="2" customWidth="1"/>
    <col min="1033" max="1033" width="13.28515625" style="2" customWidth="1"/>
    <col min="1034" max="1034" width="16.42578125" style="2" customWidth="1"/>
    <col min="1035" max="1035" width="12.7109375" style="2" customWidth="1"/>
    <col min="1036" max="1036" width="17.140625" style="2" customWidth="1"/>
    <col min="1037" max="1040" width="0" style="2" hidden="1" customWidth="1"/>
    <col min="1041" max="1041" width="1.28515625" style="2" customWidth="1"/>
    <col min="1042" max="1042" width="1.5703125" style="2" customWidth="1"/>
    <col min="1043" max="1280" width="9.140625" style="2"/>
    <col min="1281" max="1281" width="4.85546875" style="2" customWidth="1"/>
    <col min="1282" max="1282" width="55.7109375" style="2" customWidth="1"/>
    <col min="1283" max="1283" width="9.7109375" style="2" customWidth="1"/>
    <col min="1284" max="1284" width="11.85546875" style="2" customWidth="1"/>
    <col min="1285" max="1285" width="11.7109375" style="2" customWidth="1"/>
    <col min="1286" max="1286" width="11.85546875" style="2" customWidth="1"/>
    <col min="1287" max="1287" width="14.28515625" style="2" customWidth="1"/>
    <col min="1288" max="1288" width="12.7109375" style="2" customWidth="1"/>
    <col min="1289" max="1289" width="13.28515625" style="2" customWidth="1"/>
    <col min="1290" max="1290" width="16.42578125" style="2" customWidth="1"/>
    <col min="1291" max="1291" width="12.7109375" style="2" customWidth="1"/>
    <col min="1292" max="1292" width="17.140625" style="2" customWidth="1"/>
    <col min="1293" max="1296" width="0" style="2" hidden="1" customWidth="1"/>
    <col min="1297" max="1297" width="1.28515625" style="2" customWidth="1"/>
    <col min="1298" max="1298" width="1.5703125" style="2" customWidth="1"/>
    <col min="1299" max="1536" width="9.140625" style="2"/>
    <col min="1537" max="1537" width="4.85546875" style="2" customWidth="1"/>
    <col min="1538" max="1538" width="55.7109375" style="2" customWidth="1"/>
    <col min="1539" max="1539" width="9.7109375" style="2" customWidth="1"/>
    <col min="1540" max="1540" width="11.85546875" style="2" customWidth="1"/>
    <col min="1541" max="1541" width="11.7109375" style="2" customWidth="1"/>
    <col min="1542" max="1542" width="11.85546875" style="2" customWidth="1"/>
    <col min="1543" max="1543" width="14.28515625" style="2" customWidth="1"/>
    <col min="1544" max="1544" width="12.7109375" style="2" customWidth="1"/>
    <col min="1545" max="1545" width="13.28515625" style="2" customWidth="1"/>
    <col min="1546" max="1546" width="16.42578125" style="2" customWidth="1"/>
    <col min="1547" max="1547" width="12.7109375" style="2" customWidth="1"/>
    <col min="1548" max="1548" width="17.140625" style="2" customWidth="1"/>
    <col min="1549" max="1552" width="0" style="2" hidden="1" customWidth="1"/>
    <col min="1553" max="1553" width="1.28515625" style="2" customWidth="1"/>
    <col min="1554" max="1554" width="1.5703125" style="2" customWidth="1"/>
    <col min="1555" max="1792" width="9.140625" style="2"/>
    <col min="1793" max="1793" width="4.85546875" style="2" customWidth="1"/>
    <col min="1794" max="1794" width="55.7109375" style="2" customWidth="1"/>
    <col min="1795" max="1795" width="9.7109375" style="2" customWidth="1"/>
    <col min="1796" max="1796" width="11.85546875" style="2" customWidth="1"/>
    <col min="1797" max="1797" width="11.7109375" style="2" customWidth="1"/>
    <col min="1798" max="1798" width="11.85546875" style="2" customWidth="1"/>
    <col min="1799" max="1799" width="14.28515625" style="2" customWidth="1"/>
    <col min="1800" max="1800" width="12.7109375" style="2" customWidth="1"/>
    <col min="1801" max="1801" width="13.28515625" style="2" customWidth="1"/>
    <col min="1802" max="1802" width="16.42578125" style="2" customWidth="1"/>
    <col min="1803" max="1803" width="12.7109375" style="2" customWidth="1"/>
    <col min="1804" max="1804" width="17.140625" style="2" customWidth="1"/>
    <col min="1805" max="1808" width="0" style="2" hidden="1" customWidth="1"/>
    <col min="1809" max="1809" width="1.28515625" style="2" customWidth="1"/>
    <col min="1810" max="1810" width="1.5703125" style="2" customWidth="1"/>
    <col min="1811" max="2048" width="9.140625" style="2"/>
    <col min="2049" max="2049" width="4.85546875" style="2" customWidth="1"/>
    <col min="2050" max="2050" width="55.7109375" style="2" customWidth="1"/>
    <col min="2051" max="2051" width="9.7109375" style="2" customWidth="1"/>
    <col min="2052" max="2052" width="11.85546875" style="2" customWidth="1"/>
    <col min="2053" max="2053" width="11.7109375" style="2" customWidth="1"/>
    <col min="2054" max="2054" width="11.85546875" style="2" customWidth="1"/>
    <col min="2055" max="2055" width="14.28515625" style="2" customWidth="1"/>
    <col min="2056" max="2056" width="12.7109375" style="2" customWidth="1"/>
    <col min="2057" max="2057" width="13.28515625" style="2" customWidth="1"/>
    <col min="2058" max="2058" width="16.42578125" style="2" customWidth="1"/>
    <col min="2059" max="2059" width="12.7109375" style="2" customWidth="1"/>
    <col min="2060" max="2060" width="17.140625" style="2" customWidth="1"/>
    <col min="2061" max="2064" width="0" style="2" hidden="1" customWidth="1"/>
    <col min="2065" max="2065" width="1.28515625" style="2" customWidth="1"/>
    <col min="2066" max="2066" width="1.5703125" style="2" customWidth="1"/>
    <col min="2067" max="2304" width="9.140625" style="2"/>
    <col min="2305" max="2305" width="4.85546875" style="2" customWidth="1"/>
    <col min="2306" max="2306" width="55.7109375" style="2" customWidth="1"/>
    <col min="2307" max="2307" width="9.7109375" style="2" customWidth="1"/>
    <col min="2308" max="2308" width="11.85546875" style="2" customWidth="1"/>
    <col min="2309" max="2309" width="11.7109375" style="2" customWidth="1"/>
    <col min="2310" max="2310" width="11.85546875" style="2" customWidth="1"/>
    <col min="2311" max="2311" width="14.28515625" style="2" customWidth="1"/>
    <col min="2312" max="2312" width="12.7109375" style="2" customWidth="1"/>
    <col min="2313" max="2313" width="13.28515625" style="2" customWidth="1"/>
    <col min="2314" max="2314" width="16.42578125" style="2" customWidth="1"/>
    <col min="2315" max="2315" width="12.7109375" style="2" customWidth="1"/>
    <col min="2316" max="2316" width="17.140625" style="2" customWidth="1"/>
    <col min="2317" max="2320" width="0" style="2" hidden="1" customWidth="1"/>
    <col min="2321" max="2321" width="1.28515625" style="2" customWidth="1"/>
    <col min="2322" max="2322" width="1.5703125" style="2" customWidth="1"/>
    <col min="2323" max="2560" width="9.140625" style="2"/>
    <col min="2561" max="2561" width="4.85546875" style="2" customWidth="1"/>
    <col min="2562" max="2562" width="55.7109375" style="2" customWidth="1"/>
    <col min="2563" max="2563" width="9.7109375" style="2" customWidth="1"/>
    <col min="2564" max="2564" width="11.85546875" style="2" customWidth="1"/>
    <col min="2565" max="2565" width="11.7109375" style="2" customWidth="1"/>
    <col min="2566" max="2566" width="11.85546875" style="2" customWidth="1"/>
    <col min="2567" max="2567" width="14.28515625" style="2" customWidth="1"/>
    <col min="2568" max="2568" width="12.7109375" style="2" customWidth="1"/>
    <col min="2569" max="2569" width="13.28515625" style="2" customWidth="1"/>
    <col min="2570" max="2570" width="16.42578125" style="2" customWidth="1"/>
    <col min="2571" max="2571" width="12.7109375" style="2" customWidth="1"/>
    <col min="2572" max="2572" width="17.140625" style="2" customWidth="1"/>
    <col min="2573" max="2576" width="0" style="2" hidden="1" customWidth="1"/>
    <col min="2577" max="2577" width="1.28515625" style="2" customWidth="1"/>
    <col min="2578" max="2578" width="1.5703125" style="2" customWidth="1"/>
    <col min="2579" max="2816" width="9.140625" style="2"/>
    <col min="2817" max="2817" width="4.85546875" style="2" customWidth="1"/>
    <col min="2818" max="2818" width="55.7109375" style="2" customWidth="1"/>
    <col min="2819" max="2819" width="9.7109375" style="2" customWidth="1"/>
    <col min="2820" max="2820" width="11.85546875" style="2" customWidth="1"/>
    <col min="2821" max="2821" width="11.7109375" style="2" customWidth="1"/>
    <col min="2822" max="2822" width="11.85546875" style="2" customWidth="1"/>
    <col min="2823" max="2823" width="14.28515625" style="2" customWidth="1"/>
    <col min="2824" max="2824" width="12.7109375" style="2" customWidth="1"/>
    <col min="2825" max="2825" width="13.28515625" style="2" customWidth="1"/>
    <col min="2826" max="2826" width="16.42578125" style="2" customWidth="1"/>
    <col min="2827" max="2827" width="12.7109375" style="2" customWidth="1"/>
    <col min="2828" max="2828" width="17.140625" style="2" customWidth="1"/>
    <col min="2829" max="2832" width="0" style="2" hidden="1" customWidth="1"/>
    <col min="2833" max="2833" width="1.28515625" style="2" customWidth="1"/>
    <col min="2834" max="2834" width="1.5703125" style="2" customWidth="1"/>
    <col min="2835" max="3072" width="9.140625" style="2"/>
    <col min="3073" max="3073" width="4.85546875" style="2" customWidth="1"/>
    <col min="3074" max="3074" width="55.7109375" style="2" customWidth="1"/>
    <col min="3075" max="3075" width="9.7109375" style="2" customWidth="1"/>
    <col min="3076" max="3076" width="11.85546875" style="2" customWidth="1"/>
    <col min="3077" max="3077" width="11.7109375" style="2" customWidth="1"/>
    <col min="3078" max="3078" width="11.85546875" style="2" customWidth="1"/>
    <col min="3079" max="3079" width="14.28515625" style="2" customWidth="1"/>
    <col min="3080" max="3080" width="12.7109375" style="2" customWidth="1"/>
    <col min="3081" max="3081" width="13.28515625" style="2" customWidth="1"/>
    <col min="3082" max="3082" width="16.42578125" style="2" customWidth="1"/>
    <col min="3083" max="3083" width="12.7109375" style="2" customWidth="1"/>
    <col min="3084" max="3084" width="17.140625" style="2" customWidth="1"/>
    <col min="3085" max="3088" width="0" style="2" hidden="1" customWidth="1"/>
    <col min="3089" max="3089" width="1.28515625" style="2" customWidth="1"/>
    <col min="3090" max="3090" width="1.5703125" style="2" customWidth="1"/>
    <col min="3091" max="3328" width="9.140625" style="2"/>
    <col min="3329" max="3329" width="4.85546875" style="2" customWidth="1"/>
    <col min="3330" max="3330" width="55.7109375" style="2" customWidth="1"/>
    <col min="3331" max="3331" width="9.7109375" style="2" customWidth="1"/>
    <col min="3332" max="3332" width="11.85546875" style="2" customWidth="1"/>
    <col min="3333" max="3333" width="11.7109375" style="2" customWidth="1"/>
    <col min="3334" max="3334" width="11.85546875" style="2" customWidth="1"/>
    <col min="3335" max="3335" width="14.28515625" style="2" customWidth="1"/>
    <col min="3336" max="3336" width="12.7109375" style="2" customWidth="1"/>
    <col min="3337" max="3337" width="13.28515625" style="2" customWidth="1"/>
    <col min="3338" max="3338" width="16.42578125" style="2" customWidth="1"/>
    <col min="3339" max="3339" width="12.7109375" style="2" customWidth="1"/>
    <col min="3340" max="3340" width="17.140625" style="2" customWidth="1"/>
    <col min="3341" max="3344" width="0" style="2" hidden="1" customWidth="1"/>
    <col min="3345" max="3345" width="1.28515625" style="2" customWidth="1"/>
    <col min="3346" max="3346" width="1.5703125" style="2" customWidth="1"/>
    <col min="3347" max="3584" width="9.140625" style="2"/>
    <col min="3585" max="3585" width="4.85546875" style="2" customWidth="1"/>
    <col min="3586" max="3586" width="55.7109375" style="2" customWidth="1"/>
    <col min="3587" max="3587" width="9.7109375" style="2" customWidth="1"/>
    <col min="3588" max="3588" width="11.85546875" style="2" customWidth="1"/>
    <col min="3589" max="3589" width="11.7109375" style="2" customWidth="1"/>
    <col min="3590" max="3590" width="11.85546875" style="2" customWidth="1"/>
    <col min="3591" max="3591" width="14.28515625" style="2" customWidth="1"/>
    <col min="3592" max="3592" width="12.7109375" style="2" customWidth="1"/>
    <col min="3593" max="3593" width="13.28515625" style="2" customWidth="1"/>
    <col min="3594" max="3594" width="16.42578125" style="2" customWidth="1"/>
    <col min="3595" max="3595" width="12.7109375" style="2" customWidth="1"/>
    <col min="3596" max="3596" width="17.140625" style="2" customWidth="1"/>
    <col min="3597" max="3600" width="0" style="2" hidden="1" customWidth="1"/>
    <col min="3601" max="3601" width="1.28515625" style="2" customWidth="1"/>
    <col min="3602" max="3602" width="1.5703125" style="2" customWidth="1"/>
    <col min="3603" max="3840" width="9.140625" style="2"/>
    <col min="3841" max="3841" width="4.85546875" style="2" customWidth="1"/>
    <col min="3842" max="3842" width="55.7109375" style="2" customWidth="1"/>
    <col min="3843" max="3843" width="9.7109375" style="2" customWidth="1"/>
    <col min="3844" max="3844" width="11.85546875" style="2" customWidth="1"/>
    <col min="3845" max="3845" width="11.7109375" style="2" customWidth="1"/>
    <col min="3846" max="3846" width="11.85546875" style="2" customWidth="1"/>
    <col min="3847" max="3847" width="14.28515625" style="2" customWidth="1"/>
    <col min="3848" max="3848" width="12.7109375" style="2" customWidth="1"/>
    <col min="3849" max="3849" width="13.28515625" style="2" customWidth="1"/>
    <col min="3850" max="3850" width="16.42578125" style="2" customWidth="1"/>
    <col min="3851" max="3851" width="12.7109375" style="2" customWidth="1"/>
    <col min="3852" max="3852" width="17.140625" style="2" customWidth="1"/>
    <col min="3853" max="3856" width="0" style="2" hidden="1" customWidth="1"/>
    <col min="3857" max="3857" width="1.28515625" style="2" customWidth="1"/>
    <col min="3858" max="3858" width="1.5703125" style="2" customWidth="1"/>
    <col min="3859" max="4096" width="9.140625" style="2"/>
    <col min="4097" max="4097" width="4.85546875" style="2" customWidth="1"/>
    <col min="4098" max="4098" width="55.7109375" style="2" customWidth="1"/>
    <col min="4099" max="4099" width="9.7109375" style="2" customWidth="1"/>
    <col min="4100" max="4100" width="11.85546875" style="2" customWidth="1"/>
    <col min="4101" max="4101" width="11.7109375" style="2" customWidth="1"/>
    <col min="4102" max="4102" width="11.85546875" style="2" customWidth="1"/>
    <col min="4103" max="4103" width="14.28515625" style="2" customWidth="1"/>
    <col min="4104" max="4104" width="12.7109375" style="2" customWidth="1"/>
    <col min="4105" max="4105" width="13.28515625" style="2" customWidth="1"/>
    <col min="4106" max="4106" width="16.42578125" style="2" customWidth="1"/>
    <col min="4107" max="4107" width="12.7109375" style="2" customWidth="1"/>
    <col min="4108" max="4108" width="17.140625" style="2" customWidth="1"/>
    <col min="4109" max="4112" width="0" style="2" hidden="1" customWidth="1"/>
    <col min="4113" max="4113" width="1.28515625" style="2" customWidth="1"/>
    <col min="4114" max="4114" width="1.5703125" style="2" customWidth="1"/>
    <col min="4115" max="4352" width="9.140625" style="2"/>
    <col min="4353" max="4353" width="4.85546875" style="2" customWidth="1"/>
    <col min="4354" max="4354" width="55.7109375" style="2" customWidth="1"/>
    <col min="4355" max="4355" width="9.7109375" style="2" customWidth="1"/>
    <col min="4356" max="4356" width="11.85546875" style="2" customWidth="1"/>
    <col min="4357" max="4357" width="11.7109375" style="2" customWidth="1"/>
    <col min="4358" max="4358" width="11.85546875" style="2" customWidth="1"/>
    <col min="4359" max="4359" width="14.28515625" style="2" customWidth="1"/>
    <col min="4360" max="4360" width="12.7109375" style="2" customWidth="1"/>
    <col min="4361" max="4361" width="13.28515625" style="2" customWidth="1"/>
    <col min="4362" max="4362" width="16.42578125" style="2" customWidth="1"/>
    <col min="4363" max="4363" width="12.7109375" style="2" customWidth="1"/>
    <col min="4364" max="4364" width="17.140625" style="2" customWidth="1"/>
    <col min="4365" max="4368" width="0" style="2" hidden="1" customWidth="1"/>
    <col min="4369" max="4369" width="1.28515625" style="2" customWidth="1"/>
    <col min="4370" max="4370" width="1.5703125" style="2" customWidth="1"/>
    <col min="4371" max="4608" width="9.140625" style="2"/>
    <col min="4609" max="4609" width="4.85546875" style="2" customWidth="1"/>
    <col min="4610" max="4610" width="55.7109375" style="2" customWidth="1"/>
    <col min="4611" max="4611" width="9.7109375" style="2" customWidth="1"/>
    <col min="4612" max="4612" width="11.85546875" style="2" customWidth="1"/>
    <col min="4613" max="4613" width="11.7109375" style="2" customWidth="1"/>
    <col min="4614" max="4614" width="11.85546875" style="2" customWidth="1"/>
    <col min="4615" max="4615" width="14.28515625" style="2" customWidth="1"/>
    <col min="4616" max="4616" width="12.7109375" style="2" customWidth="1"/>
    <col min="4617" max="4617" width="13.28515625" style="2" customWidth="1"/>
    <col min="4618" max="4618" width="16.42578125" style="2" customWidth="1"/>
    <col min="4619" max="4619" width="12.7109375" style="2" customWidth="1"/>
    <col min="4620" max="4620" width="17.140625" style="2" customWidth="1"/>
    <col min="4621" max="4624" width="0" style="2" hidden="1" customWidth="1"/>
    <col min="4625" max="4625" width="1.28515625" style="2" customWidth="1"/>
    <col min="4626" max="4626" width="1.5703125" style="2" customWidth="1"/>
    <col min="4627" max="4864" width="9.140625" style="2"/>
    <col min="4865" max="4865" width="4.85546875" style="2" customWidth="1"/>
    <col min="4866" max="4866" width="55.7109375" style="2" customWidth="1"/>
    <col min="4867" max="4867" width="9.7109375" style="2" customWidth="1"/>
    <col min="4868" max="4868" width="11.85546875" style="2" customWidth="1"/>
    <col min="4869" max="4869" width="11.7109375" style="2" customWidth="1"/>
    <col min="4870" max="4870" width="11.85546875" style="2" customWidth="1"/>
    <col min="4871" max="4871" width="14.28515625" style="2" customWidth="1"/>
    <col min="4872" max="4872" width="12.7109375" style="2" customWidth="1"/>
    <col min="4873" max="4873" width="13.28515625" style="2" customWidth="1"/>
    <col min="4874" max="4874" width="16.42578125" style="2" customWidth="1"/>
    <col min="4875" max="4875" width="12.7109375" style="2" customWidth="1"/>
    <col min="4876" max="4876" width="17.140625" style="2" customWidth="1"/>
    <col min="4877" max="4880" width="0" style="2" hidden="1" customWidth="1"/>
    <col min="4881" max="4881" width="1.28515625" style="2" customWidth="1"/>
    <col min="4882" max="4882" width="1.5703125" style="2" customWidth="1"/>
    <col min="4883" max="5120" width="9.140625" style="2"/>
    <col min="5121" max="5121" width="4.85546875" style="2" customWidth="1"/>
    <col min="5122" max="5122" width="55.7109375" style="2" customWidth="1"/>
    <col min="5123" max="5123" width="9.7109375" style="2" customWidth="1"/>
    <col min="5124" max="5124" width="11.85546875" style="2" customWidth="1"/>
    <col min="5125" max="5125" width="11.7109375" style="2" customWidth="1"/>
    <col min="5126" max="5126" width="11.85546875" style="2" customWidth="1"/>
    <col min="5127" max="5127" width="14.28515625" style="2" customWidth="1"/>
    <col min="5128" max="5128" width="12.7109375" style="2" customWidth="1"/>
    <col min="5129" max="5129" width="13.28515625" style="2" customWidth="1"/>
    <col min="5130" max="5130" width="16.42578125" style="2" customWidth="1"/>
    <col min="5131" max="5131" width="12.7109375" style="2" customWidth="1"/>
    <col min="5132" max="5132" width="17.140625" style="2" customWidth="1"/>
    <col min="5133" max="5136" width="0" style="2" hidden="1" customWidth="1"/>
    <col min="5137" max="5137" width="1.28515625" style="2" customWidth="1"/>
    <col min="5138" max="5138" width="1.5703125" style="2" customWidth="1"/>
    <col min="5139" max="5376" width="9.140625" style="2"/>
    <col min="5377" max="5377" width="4.85546875" style="2" customWidth="1"/>
    <col min="5378" max="5378" width="55.7109375" style="2" customWidth="1"/>
    <col min="5379" max="5379" width="9.7109375" style="2" customWidth="1"/>
    <col min="5380" max="5380" width="11.85546875" style="2" customWidth="1"/>
    <col min="5381" max="5381" width="11.7109375" style="2" customWidth="1"/>
    <col min="5382" max="5382" width="11.85546875" style="2" customWidth="1"/>
    <col min="5383" max="5383" width="14.28515625" style="2" customWidth="1"/>
    <col min="5384" max="5384" width="12.7109375" style="2" customWidth="1"/>
    <col min="5385" max="5385" width="13.28515625" style="2" customWidth="1"/>
    <col min="5386" max="5386" width="16.42578125" style="2" customWidth="1"/>
    <col min="5387" max="5387" width="12.7109375" style="2" customWidth="1"/>
    <col min="5388" max="5388" width="17.140625" style="2" customWidth="1"/>
    <col min="5389" max="5392" width="0" style="2" hidden="1" customWidth="1"/>
    <col min="5393" max="5393" width="1.28515625" style="2" customWidth="1"/>
    <col min="5394" max="5394" width="1.5703125" style="2" customWidth="1"/>
    <col min="5395" max="5632" width="9.140625" style="2"/>
    <col min="5633" max="5633" width="4.85546875" style="2" customWidth="1"/>
    <col min="5634" max="5634" width="55.7109375" style="2" customWidth="1"/>
    <col min="5635" max="5635" width="9.7109375" style="2" customWidth="1"/>
    <col min="5636" max="5636" width="11.85546875" style="2" customWidth="1"/>
    <col min="5637" max="5637" width="11.7109375" style="2" customWidth="1"/>
    <col min="5638" max="5638" width="11.85546875" style="2" customWidth="1"/>
    <col min="5639" max="5639" width="14.28515625" style="2" customWidth="1"/>
    <col min="5640" max="5640" width="12.7109375" style="2" customWidth="1"/>
    <col min="5641" max="5641" width="13.28515625" style="2" customWidth="1"/>
    <col min="5642" max="5642" width="16.42578125" style="2" customWidth="1"/>
    <col min="5643" max="5643" width="12.7109375" style="2" customWidth="1"/>
    <col min="5644" max="5644" width="17.140625" style="2" customWidth="1"/>
    <col min="5645" max="5648" width="0" style="2" hidden="1" customWidth="1"/>
    <col min="5649" max="5649" width="1.28515625" style="2" customWidth="1"/>
    <col min="5650" max="5650" width="1.5703125" style="2" customWidth="1"/>
    <col min="5651" max="5888" width="9.140625" style="2"/>
    <col min="5889" max="5889" width="4.85546875" style="2" customWidth="1"/>
    <col min="5890" max="5890" width="55.7109375" style="2" customWidth="1"/>
    <col min="5891" max="5891" width="9.7109375" style="2" customWidth="1"/>
    <col min="5892" max="5892" width="11.85546875" style="2" customWidth="1"/>
    <col min="5893" max="5893" width="11.7109375" style="2" customWidth="1"/>
    <col min="5894" max="5894" width="11.85546875" style="2" customWidth="1"/>
    <col min="5895" max="5895" width="14.28515625" style="2" customWidth="1"/>
    <col min="5896" max="5896" width="12.7109375" style="2" customWidth="1"/>
    <col min="5897" max="5897" width="13.28515625" style="2" customWidth="1"/>
    <col min="5898" max="5898" width="16.42578125" style="2" customWidth="1"/>
    <col min="5899" max="5899" width="12.7109375" style="2" customWidth="1"/>
    <col min="5900" max="5900" width="17.140625" style="2" customWidth="1"/>
    <col min="5901" max="5904" width="0" style="2" hidden="1" customWidth="1"/>
    <col min="5905" max="5905" width="1.28515625" style="2" customWidth="1"/>
    <col min="5906" max="5906" width="1.5703125" style="2" customWidth="1"/>
    <col min="5907" max="6144" width="9.140625" style="2"/>
    <col min="6145" max="6145" width="4.85546875" style="2" customWidth="1"/>
    <col min="6146" max="6146" width="55.7109375" style="2" customWidth="1"/>
    <col min="6147" max="6147" width="9.7109375" style="2" customWidth="1"/>
    <col min="6148" max="6148" width="11.85546875" style="2" customWidth="1"/>
    <col min="6149" max="6149" width="11.7109375" style="2" customWidth="1"/>
    <col min="6150" max="6150" width="11.85546875" style="2" customWidth="1"/>
    <col min="6151" max="6151" width="14.28515625" style="2" customWidth="1"/>
    <col min="6152" max="6152" width="12.7109375" style="2" customWidth="1"/>
    <col min="6153" max="6153" width="13.28515625" style="2" customWidth="1"/>
    <col min="6154" max="6154" width="16.42578125" style="2" customWidth="1"/>
    <col min="6155" max="6155" width="12.7109375" style="2" customWidth="1"/>
    <col min="6156" max="6156" width="17.140625" style="2" customWidth="1"/>
    <col min="6157" max="6160" width="0" style="2" hidden="1" customWidth="1"/>
    <col min="6161" max="6161" width="1.28515625" style="2" customWidth="1"/>
    <col min="6162" max="6162" width="1.5703125" style="2" customWidth="1"/>
    <col min="6163" max="6400" width="9.140625" style="2"/>
    <col min="6401" max="6401" width="4.85546875" style="2" customWidth="1"/>
    <col min="6402" max="6402" width="55.7109375" style="2" customWidth="1"/>
    <col min="6403" max="6403" width="9.7109375" style="2" customWidth="1"/>
    <col min="6404" max="6404" width="11.85546875" style="2" customWidth="1"/>
    <col min="6405" max="6405" width="11.7109375" style="2" customWidth="1"/>
    <col min="6406" max="6406" width="11.85546875" style="2" customWidth="1"/>
    <col min="6407" max="6407" width="14.28515625" style="2" customWidth="1"/>
    <col min="6408" max="6408" width="12.7109375" style="2" customWidth="1"/>
    <col min="6409" max="6409" width="13.28515625" style="2" customWidth="1"/>
    <col min="6410" max="6410" width="16.42578125" style="2" customWidth="1"/>
    <col min="6411" max="6411" width="12.7109375" style="2" customWidth="1"/>
    <col min="6412" max="6412" width="17.140625" style="2" customWidth="1"/>
    <col min="6413" max="6416" width="0" style="2" hidden="1" customWidth="1"/>
    <col min="6417" max="6417" width="1.28515625" style="2" customWidth="1"/>
    <col min="6418" max="6418" width="1.5703125" style="2" customWidth="1"/>
    <col min="6419" max="6656" width="9.140625" style="2"/>
    <col min="6657" max="6657" width="4.85546875" style="2" customWidth="1"/>
    <col min="6658" max="6658" width="55.7109375" style="2" customWidth="1"/>
    <col min="6659" max="6659" width="9.7109375" style="2" customWidth="1"/>
    <col min="6660" max="6660" width="11.85546875" style="2" customWidth="1"/>
    <col min="6661" max="6661" width="11.7109375" style="2" customWidth="1"/>
    <col min="6662" max="6662" width="11.85546875" style="2" customWidth="1"/>
    <col min="6663" max="6663" width="14.28515625" style="2" customWidth="1"/>
    <col min="6664" max="6664" width="12.7109375" style="2" customWidth="1"/>
    <col min="6665" max="6665" width="13.28515625" style="2" customWidth="1"/>
    <col min="6666" max="6666" width="16.42578125" style="2" customWidth="1"/>
    <col min="6667" max="6667" width="12.7109375" style="2" customWidth="1"/>
    <col min="6668" max="6668" width="17.140625" style="2" customWidth="1"/>
    <col min="6669" max="6672" width="0" style="2" hidden="1" customWidth="1"/>
    <col min="6673" max="6673" width="1.28515625" style="2" customWidth="1"/>
    <col min="6674" max="6674" width="1.5703125" style="2" customWidth="1"/>
    <col min="6675" max="6912" width="9.140625" style="2"/>
    <col min="6913" max="6913" width="4.85546875" style="2" customWidth="1"/>
    <col min="6914" max="6914" width="55.7109375" style="2" customWidth="1"/>
    <col min="6915" max="6915" width="9.7109375" style="2" customWidth="1"/>
    <col min="6916" max="6916" width="11.85546875" style="2" customWidth="1"/>
    <col min="6917" max="6917" width="11.7109375" style="2" customWidth="1"/>
    <col min="6918" max="6918" width="11.85546875" style="2" customWidth="1"/>
    <col min="6919" max="6919" width="14.28515625" style="2" customWidth="1"/>
    <col min="6920" max="6920" width="12.7109375" style="2" customWidth="1"/>
    <col min="6921" max="6921" width="13.28515625" style="2" customWidth="1"/>
    <col min="6922" max="6922" width="16.42578125" style="2" customWidth="1"/>
    <col min="6923" max="6923" width="12.7109375" style="2" customWidth="1"/>
    <col min="6924" max="6924" width="17.140625" style="2" customWidth="1"/>
    <col min="6925" max="6928" width="0" style="2" hidden="1" customWidth="1"/>
    <col min="6929" max="6929" width="1.28515625" style="2" customWidth="1"/>
    <col min="6930" max="6930" width="1.5703125" style="2" customWidth="1"/>
    <col min="6931" max="7168" width="9.140625" style="2"/>
    <col min="7169" max="7169" width="4.85546875" style="2" customWidth="1"/>
    <col min="7170" max="7170" width="55.7109375" style="2" customWidth="1"/>
    <col min="7171" max="7171" width="9.7109375" style="2" customWidth="1"/>
    <col min="7172" max="7172" width="11.85546875" style="2" customWidth="1"/>
    <col min="7173" max="7173" width="11.7109375" style="2" customWidth="1"/>
    <col min="7174" max="7174" width="11.85546875" style="2" customWidth="1"/>
    <col min="7175" max="7175" width="14.28515625" style="2" customWidth="1"/>
    <col min="7176" max="7176" width="12.7109375" style="2" customWidth="1"/>
    <col min="7177" max="7177" width="13.28515625" style="2" customWidth="1"/>
    <col min="7178" max="7178" width="16.42578125" style="2" customWidth="1"/>
    <col min="7179" max="7179" width="12.7109375" style="2" customWidth="1"/>
    <col min="7180" max="7180" width="17.140625" style="2" customWidth="1"/>
    <col min="7181" max="7184" width="0" style="2" hidden="1" customWidth="1"/>
    <col min="7185" max="7185" width="1.28515625" style="2" customWidth="1"/>
    <col min="7186" max="7186" width="1.5703125" style="2" customWidth="1"/>
    <col min="7187" max="7424" width="9.140625" style="2"/>
    <col min="7425" max="7425" width="4.85546875" style="2" customWidth="1"/>
    <col min="7426" max="7426" width="55.7109375" style="2" customWidth="1"/>
    <col min="7427" max="7427" width="9.7109375" style="2" customWidth="1"/>
    <col min="7428" max="7428" width="11.85546875" style="2" customWidth="1"/>
    <col min="7429" max="7429" width="11.7109375" style="2" customWidth="1"/>
    <col min="7430" max="7430" width="11.85546875" style="2" customWidth="1"/>
    <col min="7431" max="7431" width="14.28515625" style="2" customWidth="1"/>
    <col min="7432" max="7432" width="12.7109375" style="2" customWidth="1"/>
    <col min="7433" max="7433" width="13.28515625" style="2" customWidth="1"/>
    <col min="7434" max="7434" width="16.42578125" style="2" customWidth="1"/>
    <col min="7435" max="7435" width="12.7109375" style="2" customWidth="1"/>
    <col min="7436" max="7436" width="17.140625" style="2" customWidth="1"/>
    <col min="7437" max="7440" width="0" style="2" hidden="1" customWidth="1"/>
    <col min="7441" max="7441" width="1.28515625" style="2" customWidth="1"/>
    <col min="7442" max="7442" width="1.5703125" style="2" customWidth="1"/>
    <col min="7443" max="7680" width="9.140625" style="2"/>
    <col min="7681" max="7681" width="4.85546875" style="2" customWidth="1"/>
    <col min="7682" max="7682" width="55.7109375" style="2" customWidth="1"/>
    <col min="7683" max="7683" width="9.7109375" style="2" customWidth="1"/>
    <col min="7684" max="7684" width="11.85546875" style="2" customWidth="1"/>
    <col min="7685" max="7685" width="11.7109375" style="2" customWidth="1"/>
    <col min="7686" max="7686" width="11.85546875" style="2" customWidth="1"/>
    <col min="7687" max="7687" width="14.28515625" style="2" customWidth="1"/>
    <col min="7688" max="7688" width="12.7109375" style="2" customWidth="1"/>
    <col min="7689" max="7689" width="13.28515625" style="2" customWidth="1"/>
    <col min="7690" max="7690" width="16.42578125" style="2" customWidth="1"/>
    <col min="7691" max="7691" width="12.7109375" style="2" customWidth="1"/>
    <col min="7692" max="7692" width="17.140625" style="2" customWidth="1"/>
    <col min="7693" max="7696" width="0" style="2" hidden="1" customWidth="1"/>
    <col min="7697" max="7697" width="1.28515625" style="2" customWidth="1"/>
    <col min="7698" max="7698" width="1.5703125" style="2" customWidth="1"/>
    <col min="7699" max="7936" width="9.140625" style="2"/>
    <col min="7937" max="7937" width="4.85546875" style="2" customWidth="1"/>
    <col min="7938" max="7938" width="55.7109375" style="2" customWidth="1"/>
    <col min="7939" max="7939" width="9.7109375" style="2" customWidth="1"/>
    <col min="7940" max="7940" width="11.85546875" style="2" customWidth="1"/>
    <col min="7941" max="7941" width="11.7109375" style="2" customWidth="1"/>
    <col min="7942" max="7942" width="11.85546875" style="2" customWidth="1"/>
    <col min="7943" max="7943" width="14.28515625" style="2" customWidth="1"/>
    <col min="7944" max="7944" width="12.7109375" style="2" customWidth="1"/>
    <col min="7945" max="7945" width="13.28515625" style="2" customWidth="1"/>
    <col min="7946" max="7946" width="16.42578125" style="2" customWidth="1"/>
    <col min="7947" max="7947" width="12.7109375" style="2" customWidth="1"/>
    <col min="7948" max="7948" width="17.140625" style="2" customWidth="1"/>
    <col min="7949" max="7952" width="0" style="2" hidden="1" customWidth="1"/>
    <col min="7953" max="7953" width="1.28515625" style="2" customWidth="1"/>
    <col min="7954" max="7954" width="1.5703125" style="2" customWidth="1"/>
    <col min="7955" max="8192" width="9.140625" style="2"/>
    <col min="8193" max="8193" width="4.85546875" style="2" customWidth="1"/>
    <col min="8194" max="8194" width="55.7109375" style="2" customWidth="1"/>
    <col min="8195" max="8195" width="9.7109375" style="2" customWidth="1"/>
    <col min="8196" max="8196" width="11.85546875" style="2" customWidth="1"/>
    <col min="8197" max="8197" width="11.7109375" style="2" customWidth="1"/>
    <col min="8198" max="8198" width="11.85546875" style="2" customWidth="1"/>
    <col min="8199" max="8199" width="14.28515625" style="2" customWidth="1"/>
    <col min="8200" max="8200" width="12.7109375" style="2" customWidth="1"/>
    <col min="8201" max="8201" width="13.28515625" style="2" customWidth="1"/>
    <col min="8202" max="8202" width="16.42578125" style="2" customWidth="1"/>
    <col min="8203" max="8203" width="12.7109375" style="2" customWidth="1"/>
    <col min="8204" max="8204" width="17.140625" style="2" customWidth="1"/>
    <col min="8205" max="8208" width="0" style="2" hidden="1" customWidth="1"/>
    <col min="8209" max="8209" width="1.28515625" style="2" customWidth="1"/>
    <col min="8210" max="8210" width="1.5703125" style="2" customWidth="1"/>
    <col min="8211" max="8448" width="9.140625" style="2"/>
    <col min="8449" max="8449" width="4.85546875" style="2" customWidth="1"/>
    <col min="8450" max="8450" width="55.7109375" style="2" customWidth="1"/>
    <col min="8451" max="8451" width="9.7109375" style="2" customWidth="1"/>
    <col min="8452" max="8452" width="11.85546875" style="2" customWidth="1"/>
    <col min="8453" max="8453" width="11.7109375" style="2" customWidth="1"/>
    <col min="8454" max="8454" width="11.85546875" style="2" customWidth="1"/>
    <col min="8455" max="8455" width="14.28515625" style="2" customWidth="1"/>
    <col min="8456" max="8456" width="12.7109375" style="2" customWidth="1"/>
    <col min="8457" max="8457" width="13.28515625" style="2" customWidth="1"/>
    <col min="8458" max="8458" width="16.42578125" style="2" customWidth="1"/>
    <col min="8459" max="8459" width="12.7109375" style="2" customWidth="1"/>
    <col min="8460" max="8460" width="17.140625" style="2" customWidth="1"/>
    <col min="8461" max="8464" width="0" style="2" hidden="1" customWidth="1"/>
    <col min="8465" max="8465" width="1.28515625" style="2" customWidth="1"/>
    <col min="8466" max="8466" width="1.5703125" style="2" customWidth="1"/>
    <col min="8467" max="8704" width="9.140625" style="2"/>
    <col min="8705" max="8705" width="4.85546875" style="2" customWidth="1"/>
    <col min="8706" max="8706" width="55.7109375" style="2" customWidth="1"/>
    <col min="8707" max="8707" width="9.7109375" style="2" customWidth="1"/>
    <col min="8708" max="8708" width="11.85546875" style="2" customWidth="1"/>
    <col min="8709" max="8709" width="11.7109375" style="2" customWidth="1"/>
    <col min="8710" max="8710" width="11.85546875" style="2" customWidth="1"/>
    <col min="8711" max="8711" width="14.28515625" style="2" customWidth="1"/>
    <col min="8712" max="8712" width="12.7109375" style="2" customWidth="1"/>
    <col min="8713" max="8713" width="13.28515625" style="2" customWidth="1"/>
    <col min="8714" max="8714" width="16.42578125" style="2" customWidth="1"/>
    <col min="8715" max="8715" width="12.7109375" style="2" customWidth="1"/>
    <col min="8716" max="8716" width="17.140625" style="2" customWidth="1"/>
    <col min="8717" max="8720" width="0" style="2" hidden="1" customWidth="1"/>
    <col min="8721" max="8721" width="1.28515625" style="2" customWidth="1"/>
    <col min="8722" max="8722" width="1.5703125" style="2" customWidth="1"/>
    <col min="8723" max="8960" width="9.140625" style="2"/>
    <col min="8961" max="8961" width="4.85546875" style="2" customWidth="1"/>
    <col min="8962" max="8962" width="55.7109375" style="2" customWidth="1"/>
    <col min="8963" max="8963" width="9.7109375" style="2" customWidth="1"/>
    <col min="8964" max="8964" width="11.85546875" style="2" customWidth="1"/>
    <col min="8965" max="8965" width="11.7109375" style="2" customWidth="1"/>
    <col min="8966" max="8966" width="11.85546875" style="2" customWidth="1"/>
    <col min="8967" max="8967" width="14.28515625" style="2" customWidth="1"/>
    <col min="8968" max="8968" width="12.7109375" style="2" customWidth="1"/>
    <col min="8969" max="8969" width="13.28515625" style="2" customWidth="1"/>
    <col min="8970" max="8970" width="16.42578125" style="2" customWidth="1"/>
    <col min="8971" max="8971" width="12.7109375" style="2" customWidth="1"/>
    <col min="8972" max="8972" width="17.140625" style="2" customWidth="1"/>
    <col min="8973" max="8976" width="0" style="2" hidden="1" customWidth="1"/>
    <col min="8977" max="8977" width="1.28515625" style="2" customWidth="1"/>
    <col min="8978" max="8978" width="1.5703125" style="2" customWidth="1"/>
    <col min="8979" max="9216" width="9.140625" style="2"/>
    <col min="9217" max="9217" width="4.85546875" style="2" customWidth="1"/>
    <col min="9218" max="9218" width="55.7109375" style="2" customWidth="1"/>
    <col min="9219" max="9219" width="9.7109375" style="2" customWidth="1"/>
    <col min="9220" max="9220" width="11.85546875" style="2" customWidth="1"/>
    <col min="9221" max="9221" width="11.7109375" style="2" customWidth="1"/>
    <col min="9222" max="9222" width="11.85546875" style="2" customWidth="1"/>
    <col min="9223" max="9223" width="14.28515625" style="2" customWidth="1"/>
    <col min="9224" max="9224" width="12.7109375" style="2" customWidth="1"/>
    <col min="9225" max="9225" width="13.28515625" style="2" customWidth="1"/>
    <col min="9226" max="9226" width="16.42578125" style="2" customWidth="1"/>
    <col min="9227" max="9227" width="12.7109375" style="2" customWidth="1"/>
    <col min="9228" max="9228" width="17.140625" style="2" customWidth="1"/>
    <col min="9229" max="9232" width="0" style="2" hidden="1" customWidth="1"/>
    <col min="9233" max="9233" width="1.28515625" style="2" customWidth="1"/>
    <col min="9234" max="9234" width="1.5703125" style="2" customWidth="1"/>
    <col min="9235" max="9472" width="9.140625" style="2"/>
    <col min="9473" max="9473" width="4.85546875" style="2" customWidth="1"/>
    <col min="9474" max="9474" width="55.7109375" style="2" customWidth="1"/>
    <col min="9475" max="9475" width="9.7109375" style="2" customWidth="1"/>
    <col min="9476" max="9476" width="11.85546875" style="2" customWidth="1"/>
    <col min="9477" max="9477" width="11.7109375" style="2" customWidth="1"/>
    <col min="9478" max="9478" width="11.85546875" style="2" customWidth="1"/>
    <col min="9479" max="9479" width="14.28515625" style="2" customWidth="1"/>
    <col min="9480" max="9480" width="12.7109375" style="2" customWidth="1"/>
    <col min="9481" max="9481" width="13.28515625" style="2" customWidth="1"/>
    <col min="9482" max="9482" width="16.42578125" style="2" customWidth="1"/>
    <col min="9483" max="9483" width="12.7109375" style="2" customWidth="1"/>
    <col min="9484" max="9484" width="17.140625" style="2" customWidth="1"/>
    <col min="9485" max="9488" width="0" style="2" hidden="1" customWidth="1"/>
    <col min="9489" max="9489" width="1.28515625" style="2" customWidth="1"/>
    <col min="9490" max="9490" width="1.5703125" style="2" customWidth="1"/>
    <col min="9491" max="9728" width="9.140625" style="2"/>
    <col min="9729" max="9729" width="4.85546875" style="2" customWidth="1"/>
    <col min="9730" max="9730" width="55.7109375" style="2" customWidth="1"/>
    <col min="9731" max="9731" width="9.7109375" style="2" customWidth="1"/>
    <col min="9732" max="9732" width="11.85546875" style="2" customWidth="1"/>
    <col min="9733" max="9733" width="11.7109375" style="2" customWidth="1"/>
    <col min="9734" max="9734" width="11.85546875" style="2" customWidth="1"/>
    <col min="9735" max="9735" width="14.28515625" style="2" customWidth="1"/>
    <col min="9736" max="9736" width="12.7109375" style="2" customWidth="1"/>
    <col min="9737" max="9737" width="13.28515625" style="2" customWidth="1"/>
    <col min="9738" max="9738" width="16.42578125" style="2" customWidth="1"/>
    <col min="9739" max="9739" width="12.7109375" style="2" customWidth="1"/>
    <col min="9740" max="9740" width="17.140625" style="2" customWidth="1"/>
    <col min="9741" max="9744" width="0" style="2" hidden="1" customWidth="1"/>
    <col min="9745" max="9745" width="1.28515625" style="2" customWidth="1"/>
    <col min="9746" max="9746" width="1.5703125" style="2" customWidth="1"/>
    <col min="9747" max="9984" width="9.140625" style="2"/>
    <col min="9985" max="9985" width="4.85546875" style="2" customWidth="1"/>
    <col min="9986" max="9986" width="55.7109375" style="2" customWidth="1"/>
    <col min="9987" max="9987" width="9.7109375" style="2" customWidth="1"/>
    <col min="9988" max="9988" width="11.85546875" style="2" customWidth="1"/>
    <col min="9989" max="9989" width="11.7109375" style="2" customWidth="1"/>
    <col min="9990" max="9990" width="11.85546875" style="2" customWidth="1"/>
    <col min="9991" max="9991" width="14.28515625" style="2" customWidth="1"/>
    <col min="9992" max="9992" width="12.7109375" style="2" customWidth="1"/>
    <col min="9993" max="9993" width="13.28515625" style="2" customWidth="1"/>
    <col min="9994" max="9994" width="16.42578125" style="2" customWidth="1"/>
    <col min="9995" max="9995" width="12.7109375" style="2" customWidth="1"/>
    <col min="9996" max="9996" width="17.140625" style="2" customWidth="1"/>
    <col min="9997" max="10000" width="0" style="2" hidden="1" customWidth="1"/>
    <col min="10001" max="10001" width="1.28515625" style="2" customWidth="1"/>
    <col min="10002" max="10002" width="1.5703125" style="2" customWidth="1"/>
    <col min="10003" max="10240" width="9.140625" style="2"/>
    <col min="10241" max="10241" width="4.85546875" style="2" customWidth="1"/>
    <col min="10242" max="10242" width="55.7109375" style="2" customWidth="1"/>
    <col min="10243" max="10243" width="9.7109375" style="2" customWidth="1"/>
    <col min="10244" max="10244" width="11.85546875" style="2" customWidth="1"/>
    <col min="10245" max="10245" width="11.7109375" style="2" customWidth="1"/>
    <col min="10246" max="10246" width="11.85546875" style="2" customWidth="1"/>
    <col min="10247" max="10247" width="14.28515625" style="2" customWidth="1"/>
    <col min="10248" max="10248" width="12.7109375" style="2" customWidth="1"/>
    <col min="10249" max="10249" width="13.28515625" style="2" customWidth="1"/>
    <col min="10250" max="10250" width="16.42578125" style="2" customWidth="1"/>
    <col min="10251" max="10251" width="12.7109375" style="2" customWidth="1"/>
    <col min="10252" max="10252" width="17.140625" style="2" customWidth="1"/>
    <col min="10253" max="10256" width="0" style="2" hidden="1" customWidth="1"/>
    <col min="10257" max="10257" width="1.28515625" style="2" customWidth="1"/>
    <col min="10258" max="10258" width="1.5703125" style="2" customWidth="1"/>
    <col min="10259" max="10496" width="9.140625" style="2"/>
    <col min="10497" max="10497" width="4.85546875" style="2" customWidth="1"/>
    <col min="10498" max="10498" width="55.7109375" style="2" customWidth="1"/>
    <col min="10499" max="10499" width="9.7109375" style="2" customWidth="1"/>
    <col min="10500" max="10500" width="11.85546875" style="2" customWidth="1"/>
    <col min="10501" max="10501" width="11.7109375" style="2" customWidth="1"/>
    <col min="10502" max="10502" width="11.85546875" style="2" customWidth="1"/>
    <col min="10503" max="10503" width="14.28515625" style="2" customWidth="1"/>
    <col min="10504" max="10504" width="12.7109375" style="2" customWidth="1"/>
    <col min="10505" max="10505" width="13.28515625" style="2" customWidth="1"/>
    <col min="10506" max="10506" width="16.42578125" style="2" customWidth="1"/>
    <col min="10507" max="10507" width="12.7109375" style="2" customWidth="1"/>
    <col min="10508" max="10508" width="17.140625" style="2" customWidth="1"/>
    <col min="10509" max="10512" width="0" style="2" hidden="1" customWidth="1"/>
    <col min="10513" max="10513" width="1.28515625" style="2" customWidth="1"/>
    <col min="10514" max="10514" width="1.5703125" style="2" customWidth="1"/>
    <col min="10515" max="10752" width="9.140625" style="2"/>
    <col min="10753" max="10753" width="4.85546875" style="2" customWidth="1"/>
    <col min="10754" max="10754" width="55.7109375" style="2" customWidth="1"/>
    <col min="10755" max="10755" width="9.7109375" style="2" customWidth="1"/>
    <col min="10756" max="10756" width="11.85546875" style="2" customWidth="1"/>
    <col min="10757" max="10757" width="11.7109375" style="2" customWidth="1"/>
    <col min="10758" max="10758" width="11.85546875" style="2" customWidth="1"/>
    <col min="10759" max="10759" width="14.28515625" style="2" customWidth="1"/>
    <col min="10760" max="10760" width="12.7109375" style="2" customWidth="1"/>
    <col min="10761" max="10761" width="13.28515625" style="2" customWidth="1"/>
    <col min="10762" max="10762" width="16.42578125" style="2" customWidth="1"/>
    <col min="10763" max="10763" width="12.7109375" style="2" customWidth="1"/>
    <col min="10764" max="10764" width="17.140625" style="2" customWidth="1"/>
    <col min="10765" max="10768" width="0" style="2" hidden="1" customWidth="1"/>
    <col min="10769" max="10769" width="1.28515625" style="2" customWidth="1"/>
    <col min="10770" max="10770" width="1.5703125" style="2" customWidth="1"/>
    <col min="10771" max="11008" width="9.140625" style="2"/>
    <col min="11009" max="11009" width="4.85546875" style="2" customWidth="1"/>
    <col min="11010" max="11010" width="55.7109375" style="2" customWidth="1"/>
    <col min="11011" max="11011" width="9.7109375" style="2" customWidth="1"/>
    <col min="11012" max="11012" width="11.85546875" style="2" customWidth="1"/>
    <col min="11013" max="11013" width="11.7109375" style="2" customWidth="1"/>
    <col min="11014" max="11014" width="11.85546875" style="2" customWidth="1"/>
    <col min="11015" max="11015" width="14.28515625" style="2" customWidth="1"/>
    <col min="11016" max="11016" width="12.7109375" style="2" customWidth="1"/>
    <col min="11017" max="11017" width="13.28515625" style="2" customWidth="1"/>
    <col min="11018" max="11018" width="16.42578125" style="2" customWidth="1"/>
    <col min="11019" max="11019" width="12.7109375" style="2" customWidth="1"/>
    <col min="11020" max="11020" width="17.140625" style="2" customWidth="1"/>
    <col min="11021" max="11024" width="0" style="2" hidden="1" customWidth="1"/>
    <col min="11025" max="11025" width="1.28515625" style="2" customWidth="1"/>
    <col min="11026" max="11026" width="1.5703125" style="2" customWidth="1"/>
    <col min="11027" max="11264" width="9.140625" style="2"/>
    <col min="11265" max="11265" width="4.85546875" style="2" customWidth="1"/>
    <col min="11266" max="11266" width="55.7109375" style="2" customWidth="1"/>
    <col min="11267" max="11267" width="9.7109375" style="2" customWidth="1"/>
    <col min="11268" max="11268" width="11.85546875" style="2" customWidth="1"/>
    <col min="11269" max="11269" width="11.7109375" style="2" customWidth="1"/>
    <col min="11270" max="11270" width="11.85546875" style="2" customWidth="1"/>
    <col min="11271" max="11271" width="14.28515625" style="2" customWidth="1"/>
    <col min="11272" max="11272" width="12.7109375" style="2" customWidth="1"/>
    <col min="11273" max="11273" width="13.28515625" style="2" customWidth="1"/>
    <col min="11274" max="11274" width="16.42578125" style="2" customWidth="1"/>
    <col min="11275" max="11275" width="12.7109375" style="2" customWidth="1"/>
    <col min="11276" max="11276" width="17.140625" style="2" customWidth="1"/>
    <col min="11277" max="11280" width="0" style="2" hidden="1" customWidth="1"/>
    <col min="11281" max="11281" width="1.28515625" style="2" customWidth="1"/>
    <col min="11282" max="11282" width="1.5703125" style="2" customWidth="1"/>
    <col min="11283" max="11520" width="9.140625" style="2"/>
    <col min="11521" max="11521" width="4.85546875" style="2" customWidth="1"/>
    <col min="11522" max="11522" width="55.7109375" style="2" customWidth="1"/>
    <col min="11523" max="11523" width="9.7109375" style="2" customWidth="1"/>
    <col min="11524" max="11524" width="11.85546875" style="2" customWidth="1"/>
    <col min="11525" max="11525" width="11.7109375" style="2" customWidth="1"/>
    <col min="11526" max="11526" width="11.85546875" style="2" customWidth="1"/>
    <col min="11527" max="11527" width="14.28515625" style="2" customWidth="1"/>
    <col min="11528" max="11528" width="12.7109375" style="2" customWidth="1"/>
    <col min="11529" max="11529" width="13.28515625" style="2" customWidth="1"/>
    <col min="11530" max="11530" width="16.42578125" style="2" customWidth="1"/>
    <col min="11531" max="11531" width="12.7109375" style="2" customWidth="1"/>
    <col min="11532" max="11532" width="17.140625" style="2" customWidth="1"/>
    <col min="11533" max="11536" width="0" style="2" hidden="1" customWidth="1"/>
    <col min="11537" max="11537" width="1.28515625" style="2" customWidth="1"/>
    <col min="11538" max="11538" width="1.5703125" style="2" customWidth="1"/>
    <col min="11539" max="11776" width="9.140625" style="2"/>
    <col min="11777" max="11777" width="4.85546875" style="2" customWidth="1"/>
    <col min="11778" max="11778" width="55.7109375" style="2" customWidth="1"/>
    <col min="11779" max="11779" width="9.7109375" style="2" customWidth="1"/>
    <col min="11780" max="11780" width="11.85546875" style="2" customWidth="1"/>
    <col min="11781" max="11781" width="11.7109375" style="2" customWidth="1"/>
    <col min="11782" max="11782" width="11.85546875" style="2" customWidth="1"/>
    <col min="11783" max="11783" width="14.28515625" style="2" customWidth="1"/>
    <col min="11784" max="11784" width="12.7109375" style="2" customWidth="1"/>
    <col min="11785" max="11785" width="13.28515625" style="2" customWidth="1"/>
    <col min="11786" max="11786" width="16.42578125" style="2" customWidth="1"/>
    <col min="11787" max="11787" width="12.7109375" style="2" customWidth="1"/>
    <col min="11788" max="11788" width="17.140625" style="2" customWidth="1"/>
    <col min="11789" max="11792" width="0" style="2" hidden="1" customWidth="1"/>
    <col min="11793" max="11793" width="1.28515625" style="2" customWidth="1"/>
    <col min="11794" max="11794" width="1.5703125" style="2" customWidth="1"/>
    <col min="11795" max="12032" width="9.140625" style="2"/>
    <col min="12033" max="12033" width="4.85546875" style="2" customWidth="1"/>
    <col min="12034" max="12034" width="55.7109375" style="2" customWidth="1"/>
    <col min="12035" max="12035" width="9.7109375" style="2" customWidth="1"/>
    <col min="12036" max="12036" width="11.85546875" style="2" customWidth="1"/>
    <col min="12037" max="12037" width="11.7109375" style="2" customWidth="1"/>
    <col min="12038" max="12038" width="11.85546875" style="2" customWidth="1"/>
    <col min="12039" max="12039" width="14.28515625" style="2" customWidth="1"/>
    <col min="12040" max="12040" width="12.7109375" style="2" customWidth="1"/>
    <col min="12041" max="12041" width="13.28515625" style="2" customWidth="1"/>
    <col min="12042" max="12042" width="16.42578125" style="2" customWidth="1"/>
    <col min="12043" max="12043" width="12.7109375" style="2" customWidth="1"/>
    <col min="12044" max="12044" width="17.140625" style="2" customWidth="1"/>
    <col min="12045" max="12048" width="0" style="2" hidden="1" customWidth="1"/>
    <col min="12049" max="12049" width="1.28515625" style="2" customWidth="1"/>
    <col min="12050" max="12050" width="1.5703125" style="2" customWidth="1"/>
    <col min="12051" max="12288" width="9.140625" style="2"/>
    <col min="12289" max="12289" width="4.85546875" style="2" customWidth="1"/>
    <col min="12290" max="12290" width="55.7109375" style="2" customWidth="1"/>
    <col min="12291" max="12291" width="9.7109375" style="2" customWidth="1"/>
    <col min="12292" max="12292" width="11.85546875" style="2" customWidth="1"/>
    <col min="12293" max="12293" width="11.7109375" style="2" customWidth="1"/>
    <col min="12294" max="12294" width="11.85546875" style="2" customWidth="1"/>
    <col min="12295" max="12295" width="14.28515625" style="2" customWidth="1"/>
    <col min="12296" max="12296" width="12.7109375" style="2" customWidth="1"/>
    <col min="12297" max="12297" width="13.28515625" style="2" customWidth="1"/>
    <col min="12298" max="12298" width="16.42578125" style="2" customWidth="1"/>
    <col min="12299" max="12299" width="12.7109375" style="2" customWidth="1"/>
    <col min="12300" max="12300" width="17.140625" style="2" customWidth="1"/>
    <col min="12301" max="12304" width="0" style="2" hidden="1" customWidth="1"/>
    <col min="12305" max="12305" width="1.28515625" style="2" customWidth="1"/>
    <col min="12306" max="12306" width="1.5703125" style="2" customWidth="1"/>
    <col min="12307" max="12544" width="9.140625" style="2"/>
    <col min="12545" max="12545" width="4.85546875" style="2" customWidth="1"/>
    <col min="12546" max="12546" width="55.7109375" style="2" customWidth="1"/>
    <col min="12547" max="12547" width="9.7109375" style="2" customWidth="1"/>
    <col min="12548" max="12548" width="11.85546875" style="2" customWidth="1"/>
    <col min="12549" max="12549" width="11.7109375" style="2" customWidth="1"/>
    <col min="12550" max="12550" width="11.85546875" style="2" customWidth="1"/>
    <col min="12551" max="12551" width="14.28515625" style="2" customWidth="1"/>
    <col min="12552" max="12552" width="12.7109375" style="2" customWidth="1"/>
    <col min="12553" max="12553" width="13.28515625" style="2" customWidth="1"/>
    <col min="12554" max="12554" width="16.42578125" style="2" customWidth="1"/>
    <col min="12555" max="12555" width="12.7109375" style="2" customWidth="1"/>
    <col min="12556" max="12556" width="17.140625" style="2" customWidth="1"/>
    <col min="12557" max="12560" width="0" style="2" hidden="1" customWidth="1"/>
    <col min="12561" max="12561" width="1.28515625" style="2" customWidth="1"/>
    <col min="12562" max="12562" width="1.5703125" style="2" customWidth="1"/>
    <col min="12563" max="12800" width="9.140625" style="2"/>
    <col min="12801" max="12801" width="4.85546875" style="2" customWidth="1"/>
    <col min="12802" max="12802" width="55.7109375" style="2" customWidth="1"/>
    <col min="12803" max="12803" width="9.7109375" style="2" customWidth="1"/>
    <col min="12804" max="12804" width="11.85546875" style="2" customWidth="1"/>
    <col min="12805" max="12805" width="11.7109375" style="2" customWidth="1"/>
    <col min="12806" max="12806" width="11.85546875" style="2" customWidth="1"/>
    <col min="12807" max="12807" width="14.28515625" style="2" customWidth="1"/>
    <col min="12808" max="12808" width="12.7109375" style="2" customWidth="1"/>
    <col min="12809" max="12809" width="13.28515625" style="2" customWidth="1"/>
    <col min="12810" max="12810" width="16.42578125" style="2" customWidth="1"/>
    <col min="12811" max="12811" width="12.7109375" style="2" customWidth="1"/>
    <col min="12812" max="12812" width="17.140625" style="2" customWidth="1"/>
    <col min="12813" max="12816" width="0" style="2" hidden="1" customWidth="1"/>
    <col min="12817" max="12817" width="1.28515625" style="2" customWidth="1"/>
    <col min="12818" max="12818" width="1.5703125" style="2" customWidth="1"/>
    <col min="12819" max="13056" width="9.140625" style="2"/>
    <col min="13057" max="13057" width="4.85546875" style="2" customWidth="1"/>
    <col min="13058" max="13058" width="55.7109375" style="2" customWidth="1"/>
    <col min="13059" max="13059" width="9.7109375" style="2" customWidth="1"/>
    <col min="13060" max="13060" width="11.85546875" style="2" customWidth="1"/>
    <col min="13061" max="13061" width="11.7109375" style="2" customWidth="1"/>
    <col min="13062" max="13062" width="11.85546875" style="2" customWidth="1"/>
    <col min="13063" max="13063" width="14.28515625" style="2" customWidth="1"/>
    <col min="13064" max="13064" width="12.7109375" style="2" customWidth="1"/>
    <col min="13065" max="13065" width="13.28515625" style="2" customWidth="1"/>
    <col min="13066" max="13066" width="16.42578125" style="2" customWidth="1"/>
    <col min="13067" max="13067" width="12.7109375" style="2" customWidth="1"/>
    <col min="13068" max="13068" width="17.140625" style="2" customWidth="1"/>
    <col min="13069" max="13072" width="0" style="2" hidden="1" customWidth="1"/>
    <col min="13073" max="13073" width="1.28515625" style="2" customWidth="1"/>
    <col min="13074" max="13074" width="1.5703125" style="2" customWidth="1"/>
    <col min="13075" max="13312" width="9.140625" style="2"/>
    <col min="13313" max="13313" width="4.85546875" style="2" customWidth="1"/>
    <col min="13314" max="13314" width="55.7109375" style="2" customWidth="1"/>
    <col min="13315" max="13315" width="9.7109375" style="2" customWidth="1"/>
    <col min="13316" max="13316" width="11.85546875" style="2" customWidth="1"/>
    <col min="13317" max="13317" width="11.7109375" style="2" customWidth="1"/>
    <col min="13318" max="13318" width="11.85546875" style="2" customWidth="1"/>
    <col min="13319" max="13319" width="14.28515625" style="2" customWidth="1"/>
    <col min="13320" max="13320" width="12.7109375" style="2" customWidth="1"/>
    <col min="13321" max="13321" width="13.28515625" style="2" customWidth="1"/>
    <col min="13322" max="13322" width="16.42578125" style="2" customWidth="1"/>
    <col min="13323" max="13323" width="12.7109375" style="2" customWidth="1"/>
    <col min="13324" max="13324" width="17.140625" style="2" customWidth="1"/>
    <col min="13325" max="13328" width="0" style="2" hidden="1" customWidth="1"/>
    <col min="13329" max="13329" width="1.28515625" style="2" customWidth="1"/>
    <col min="13330" max="13330" width="1.5703125" style="2" customWidth="1"/>
    <col min="13331" max="13568" width="9.140625" style="2"/>
    <col min="13569" max="13569" width="4.85546875" style="2" customWidth="1"/>
    <col min="13570" max="13570" width="55.7109375" style="2" customWidth="1"/>
    <col min="13571" max="13571" width="9.7109375" style="2" customWidth="1"/>
    <col min="13572" max="13572" width="11.85546875" style="2" customWidth="1"/>
    <col min="13573" max="13573" width="11.7109375" style="2" customWidth="1"/>
    <col min="13574" max="13574" width="11.85546875" style="2" customWidth="1"/>
    <col min="13575" max="13575" width="14.28515625" style="2" customWidth="1"/>
    <col min="13576" max="13576" width="12.7109375" style="2" customWidth="1"/>
    <col min="13577" max="13577" width="13.28515625" style="2" customWidth="1"/>
    <col min="13578" max="13578" width="16.42578125" style="2" customWidth="1"/>
    <col min="13579" max="13579" width="12.7109375" style="2" customWidth="1"/>
    <col min="13580" max="13580" width="17.140625" style="2" customWidth="1"/>
    <col min="13581" max="13584" width="0" style="2" hidden="1" customWidth="1"/>
    <col min="13585" max="13585" width="1.28515625" style="2" customWidth="1"/>
    <col min="13586" max="13586" width="1.5703125" style="2" customWidth="1"/>
    <col min="13587" max="13824" width="9.140625" style="2"/>
    <col min="13825" max="13825" width="4.85546875" style="2" customWidth="1"/>
    <col min="13826" max="13826" width="55.7109375" style="2" customWidth="1"/>
    <col min="13827" max="13827" width="9.7109375" style="2" customWidth="1"/>
    <col min="13828" max="13828" width="11.85546875" style="2" customWidth="1"/>
    <col min="13829" max="13829" width="11.7109375" style="2" customWidth="1"/>
    <col min="13830" max="13830" width="11.85546875" style="2" customWidth="1"/>
    <col min="13831" max="13831" width="14.28515625" style="2" customWidth="1"/>
    <col min="13832" max="13832" width="12.7109375" style="2" customWidth="1"/>
    <col min="13833" max="13833" width="13.28515625" style="2" customWidth="1"/>
    <col min="13834" max="13834" width="16.42578125" style="2" customWidth="1"/>
    <col min="13835" max="13835" width="12.7109375" style="2" customWidth="1"/>
    <col min="13836" max="13836" width="17.140625" style="2" customWidth="1"/>
    <col min="13837" max="13840" width="0" style="2" hidden="1" customWidth="1"/>
    <col min="13841" max="13841" width="1.28515625" style="2" customWidth="1"/>
    <col min="13842" max="13842" width="1.5703125" style="2" customWidth="1"/>
    <col min="13843" max="14080" width="9.140625" style="2"/>
    <col min="14081" max="14081" width="4.85546875" style="2" customWidth="1"/>
    <col min="14082" max="14082" width="55.7109375" style="2" customWidth="1"/>
    <col min="14083" max="14083" width="9.7109375" style="2" customWidth="1"/>
    <col min="14084" max="14084" width="11.85546875" style="2" customWidth="1"/>
    <col min="14085" max="14085" width="11.7109375" style="2" customWidth="1"/>
    <col min="14086" max="14086" width="11.85546875" style="2" customWidth="1"/>
    <col min="14087" max="14087" width="14.28515625" style="2" customWidth="1"/>
    <col min="14088" max="14088" width="12.7109375" style="2" customWidth="1"/>
    <col min="14089" max="14089" width="13.28515625" style="2" customWidth="1"/>
    <col min="14090" max="14090" width="16.42578125" style="2" customWidth="1"/>
    <col min="14091" max="14091" width="12.7109375" style="2" customWidth="1"/>
    <col min="14092" max="14092" width="17.140625" style="2" customWidth="1"/>
    <col min="14093" max="14096" width="0" style="2" hidden="1" customWidth="1"/>
    <col min="14097" max="14097" width="1.28515625" style="2" customWidth="1"/>
    <col min="14098" max="14098" width="1.5703125" style="2" customWidth="1"/>
    <col min="14099" max="14336" width="9.140625" style="2"/>
    <col min="14337" max="14337" width="4.85546875" style="2" customWidth="1"/>
    <col min="14338" max="14338" width="55.7109375" style="2" customWidth="1"/>
    <col min="14339" max="14339" width="9.7109375" style="2" customWidth="1"/>
    <col min="14340" max="14340" width="11.85546875" style="2" customWidth="1"/>
    <col min="14341" max="14341" width="11.7109375" style="2" customWidth="1"/>
    <col min="14342" max="14342" width="11.85546875" style="2" customWidth="1"/>
    <col min="14343" max="14343" width="14.28515625" style="2" customWidth="1"/>
    <col min="14344" max="14344" width="12.7109375" style="2" customWidth="1"/>
    <col min="14345" max="14345" width="13.28515625" style="2" customWidth="1"/>
    <col min="14346" max="14346" width="16.42578125" style="2" customWidth="1"/>
    <col min="14347" max="14347" width="12.7109375" style="2" customWidth="1"/>
    <col min="14348" max="14348" width="17.140625" style="2" customWidth="1"/>
    <col min="14349" max="14352" width="0" style="2" hidden="1" customWidth="1"/>
    <col min="14353" max="14353" width="1.28515625" style="2" customWidth="1"/>
    <col min="14354" max="14354" width="1.5703125" style="2" customWidth="1"/>
    <col min="14355" max="14592" width="9.140625" style="2"/>
    <col min="14593" max="14593" width="4.85546875" style="2" customWidth="1"/>
    <col min="14594" max="14594" width="55.7109375" style="2" customWidth="1"/>
    <col min="14595" max="14595" width="9.7109375" style="2" customWidth="1"/>
    <col min="14596" max="14596" width="11.85546875" style="2" customWidth="1"/>
    <col min="14597" max="14597" width="11.7109375" style="2" customWidth="1"/>
    <col min="14598" max="14598" width="11.85546875" style="2" customWidth="1"/>
    <col min="14599" max="14599" width="14.28515625" style="2" customWidth="1"/>
    <col min="14600" max="14600" width="12.7109375" style="2" customWidth="1"/>
    <col min="14601" max="14601" width="13.28515625" style="2" customWidth="1"/>
    <col min="14602" max="14602" width="16.42578125" style="2" customWidth="1"/>
    <col min="14603" max="14603" width="12.7109375" style="2" customWidth="1"/>
    <col min="14604" max="14604" width="17.140625" style="2" customWidth="1"/>
    <col min="14605" max="14608" width="0" style="2" hidden="1" customWidth="1"/>
    <col min="14609" max="14609" width="1.28515625" style="2" customWidth="1"/>
    <col min="14610" max="14610" width="1.5703125" style="2" customWidth="1"/>
    <col min="14611" max="14848" width="9.140625" style="2"/>
    <col min="14849" max="14849" width="4.85546875" style="2" customWidth="1"/>
    <col min="14850" max="14850" width="55.7109375" style="2" customWidth="1"/>
    <col min="14851" max="14851" width="9.7109375" style="2" customWidth="1"/>
    <col min="14852" max="14852" width="11.85546875" style="2" customWidth="1"/>
    <col min="14853" max="14853" width="11.7109375" style="2" customWidth="1"/>
    <col min="14854" max="14854" width="11.85546875" style="2" customWidth="1"/>
    <col min="14855" max="14855" width="14.28515625" style="2" customWidth="1"/>
    <col min="14856" max="14856" width="12.7109375" style="2" customWidth="1"/>
    <col min="14857" max="14857" width="13.28515625" style="2" customWidth="1"/>
    <col min="14858" max="14858" width="16.42578125" style="2" customWidth="1"/>
    <col min="14859" max="14859" width="12.7109375" style="2" customWidth="1"/>
    <col min="14860" max="14860" width="17.140625" style="2" customWidth="1"/>
    <col min="14861" max="14864" width="0" style="2" hidden="1" customWidth="1"/>
    <col min="14865" max="14865" width="1.28515625" style="2" customWidth="1"/>
    <col min="14866" max="14866" width="1.5703125" style="2" customWidth="1"/>
    <col min="14867" max="15104" width="9.140625" style="2"/>
    <col min="15105" max="15105" width="4.85546875" style="2" customWidth="1"/>
    <col min="15106" max="15106" width="55.7109375" style="2" customWidth="1"/>
    <col min="15107" max="15107" width="9.7109375" style="2" customWidth="1"/>
    <col min="15108" max="15108" width="11.85546875" style="2" customWidth="1"/>
    <col min="15109" max="15109" width="11.7109375" style="2" customWidth="1"/>
    <col min="15110" max="15110" width="11.85546875" style="2" customWidth="1"/>
    <col min="15111" max="15111" width="14.28515625" style="2" customWidth="1"/>
    <col min="15112" max="15112" width="12.7109375" style="2" customWidth="1"/>
    <col min="15113" max="15113" width="13.28515625" style="2" customWidth="1"/>
    <col min="15114" max="15114" width="16.42578125" style="2" customWidth="1"/>
    <col min="15115" max="15115" width="12.7109375" style="2" customWidth="1"/>
    <col min="15116" max="15116" width="17.140625" style="2" customWidth="1"/>
    <col min="15117" max="15120" width="0" style="2" hidden="1" customWidth="1"/>
    <col min="15121" max="15121" width="1.28515625" style="2" customWidth="1"/>
    <col min="15122" max="15122" width="1.5703125" style="2" customWidth="1"/>
    <col min="15123" max="15360" width="9.140625" style="2"/>
    <col min="15361" max="15361" width="4.85546875" style="2" customWidth="1"/>
    <col min="15362" max="15362" width="55.7109375" style="2" customWidth="1"/>
    <col min="15363" max="15363" width="9.7109375" style="2" customWidth="1"/>
    <col min="15364" max="15364" width="11.85546875" style="2" customWidth="1"/>
    <col min="15365" max="15365" width="11.7109375" style="2" customWidth="1"/>
    <col min="15366" max="15366" width="11.85546875" style="2" customWidth="1"/>
    <col min="15367" max="15367" width="14.28515625" style="2" customWidth="1"/>
    <col min="15368" max="15368" width="12.7109375" style="2" customWidth="1"/>
    <col min="15369" max="15369" width="13.28515625" style="2" customWidth="1"/>
    <col min="15370" max="15370" width="16.42578125" style="2" customWidth="1"/>
    <col min="15371" max="15371" width="12.7109375" style="2" customWidth="1"/>
    <col min="15372" max="15372" width="17.140625" style="2" customWidth="1"/>
    <col min="15373" max="15376" width="0" style="2" hidden="1" customWidth="1"/>
    <col min="15377" max="15377" width="1.28515625" style="2" customWidth="1"/>
    <col min="15378" max="15378" width="1.5703125" style="2" customWidth="1"/>
    <col min="15379" max="15616" width="9.140625" style="2"/>
    <col min="15617" max="15617" width="4.85546875" style="2" customWidth="1"/>
    <col min="15618" max="15618" width="55.7109375" style="2" customWidth="1"/>
    <col min="15619" max="15619" width="9.7109375" style="2" customWidth="1"/>
    <col min="15620" max="15620" width="11.85546875" style="2" customWidth="1"/>
    <col min="15621" max="15621" width="11.7109375" style="2" customWidth="1"/>
    <col min="15622" max="15622" width="11.85546875" style="2" customWidth="1"/>
    <col min="15623" max="15623" width="14.28515625" style="2" customWidth="1"/>
    <col min="15624" max="15624" width="12.7109375" style="2" customWidth="1"/>
    <col min="15625" max="15625" width="13.28515625" style="2" customWidth="1"/>
    <col min="15626" max="15626" width="16.42578125" style="2" customWidth="1"/>
    <col min="15627" max="15627" width="12.7109375" style="2" customWidth="1"/>
    <col min="15628" max="15628" width="17.140625" style="2" customWidth="1"/>
    <col min="15629" max="15632" width="0" style="2" hidden="1" customWidth="1"/>
    <col min="15633" max="15633" width="1.28515625" style="2" customWidth="1"/>
    <col min="15634" max="15634" width="1.5703125" style="2" customWidth="1"/>
    <col min="15635" max="15872" width="9.140625" style="2"/>
    <col min="15873" max="15873" width="4.85546875" style="2" customWidth="1"/>
    <col min="15874" max="15874" width="55.7109375" style="2" customWidth="1"/>
    <col min="15875" max="15875" width="9.7109375" style="2" customWidth="1"/>
    <col min="15876" max="15876" width="11.85546875" style="2" customWidth="1"/>
    <col min="15877" max="15877" width="11.7109375" style="2" customWidth="1"/>
    <col min="15878" max="15878" width="11.85546875" style="2" customWidth="1"/>
    <col min="15879" max="15879" width="14.28515625" style="2" customWidth="1"/>
    <col min="15880" max="15880" width="12.7109375" style="2" customWidth="1"/>
    <col min="15881" max="15881" width="13.28515625" style="2" customWidth="1"/>
    <col min="15882" max="15882" width="16.42578125" style="2" customWidth="1"/>
    <col min="15883" max="15883" width="12.7109375" style="2" customWidth="1"/>
    <col min="15884" max="15884" width="17.140625" style="2" customWidth="1"/>
    <col min="15885" max="15888" width="0" style="2" hidden="1" customWidth="1"/>
    <col min="15889" max="15889" width="1.28515625" style="2" customWidth="1"/>
    <col min="15890" max="15890" width="1.5703125" style="2" customWidth="1"/>
    <col min="15891" max="16128" width="9.140625" style="2"/>
    <col min="16129" max="16129" width="4.85546875" style="2" customWidth="1"/>
    <col min="16130" max="16130" width="55.7109375" style="2" customWidth="1"/>
    <col min="16131" max="16131" width="9.7109375" style="2" customWidth="1"/>
    <col min="16132" max="16132" width="11.85546875" style="2" customWidth="1"/>
    <col min="16133" max="16133" width="11.7109375" style="2" customWidth="1"/>
    <col min="16134" max="16134" width="11.85546875" style="2" customWidth="1"/>
    <col min="16135" max="16135" width="14.28515625" style="2" customWidth="1"/>
    <col min="16136" max="16136" width="12.7109375" style="2" customWidth="1"/>
    <col min="16137" max="16137" width="13.28515625" style="2" customWidth="1"/>
    <col min="16138" max="16138" width="16.42578125" style="2" customWidth="1"/>
    <col min="16139" max="16139" width="12.7109375" style="2" customWidth="1"/>
    <col min="16140" max="16140" width="17.140625" style="2" customWidth="1"/>
    <col min="16141" max="16144" width="0" style="2" hidden="1" customWidth="1"/>
    <col min="16145" max="16145" width="1.28515625" style="2" customWidth="1"/>
    <col min="16146" max="16146" width="1.5703125" style="2" customWidth="1"/>
    <col min="16147" max="16384" width="9.140625" style="2"/>
  </cols>
  <sheetData>
    <row r="1" spans="1:26" ht="12.75" customHeight="1" x14ac:dyDescent="0.2">
      <c r="D1" s="125"/>
      <c r="E1" s="125"/>
      <c r="F1" s="125"/>
      <c r="G1" s="125"/>
      <c r="H1" s="125"/>
      <c r="I1" s="125"/>
    </row>
    <row r="2" spans="1:26" ht="10.5" customHeight="1" x14ac:dyDescent="0.2">
      <c r="B2" s="193" t="s">
        <v>0</v>
      </c>
      <c r="C2" s="193"/>
      <c r="D2" s="193"/>
      <c r="E2" s="193"/>
      <c r="F2" s="193"/>
      <c r="G2" s="193"/>
      <c r="H2" s="193"/>
      <c r="I2" s="193"/>
    </row>
    <row r="3" spans="1:26" ht="24.75" customHeight="1" thickBot="1" x14ac:dyDescent="0.25">
      <c r="B3" s="194"/>
      <c r="C3" s="194"/>
      <c r="D3" s="194"/>
      <c r="E3" s="194"/>
      <c r="F3" s="194"/>
      <c r="G3" s="194"/>
      <c r="H3" s="194"/>
      <c r="I3" s="194"/>
    </row>
    <row r="4" spans="1:26" ht="63" customHeight="1" x14ac:dyDescent="0.2">
      <c r="B4" s="195" t="s">
        <v>1</v>
      </c>
      <c r="C4" s="198" t="s">
        <v>2</v>
      </c>
      <c r="D4" s="187" t="s">
        <v>3</v>
      </c>
      <c r="E4" s="188"/>
      <c r="F4" s="189"/>
      <c r="G4" s="187" t="s">
        <v>4</v>
      </c>
      <c r="H4" s="188"/>
      <c r="I4" s="189"/>
      <c r="J4" s="187" t="s">
        <v>87</v>
      </c>
      <c r="K4" s="188"/>
      <c r="L4" s="189"/>
      <c r="M4" s="180" t="s">
        <v>88</v>
      </c>
      <c r="N4" s="190" t="s">
        <v>89</v>
      </c>
      <c r="O4" s="180" t="s">
        <v>90</v>
      </c>
      <c r="P4" s="180" t="s">
        <v>91</v>
      </c>
      <c r="Q4" s="180" t="s">
        <v>92</v>
      </c>
      <c r="R4" s="180" t="s">
        <v>93</v>
      </c>
    </row>
    <row r="5" spans="1:26" ht="29.25" customHeight="1" x14ac:dyDescent="0.2">
      <c r="B5" s="196"/>
      <c r="C5" s="199"/>
      <c r="D5" s="183" t="s">
        <v>5</v>
      </c>
      <c r="E5" s="185" t="s">
        <v>6</v>
      </c>
      <c r="F5" s="186"/>
      <c r="G5" s="183" t="s">
        <v>5</v>
      </c>
      <c r="H5" s="185" t="s">
        <v>6</v>
      </c>
      <c r="I5" s="186"/>
      <c r="J5" s="183" t="s">
        <v>5</v>
      </c>
      <c r="K5" s="185" t="s">
        <v>6</v>
      </c>
      <c r="L5" s="186"/>
      <c r="M5" s="181"/>
      <c r="N5" s="191"/>
      <c r="O5" s="181"/>
      <c r="P5" s="181"/>
      <c r="Q5" s="181"/>
      <c r="R5" s="181"/>
    </row>
    <row r="6" spans="1:26" ht="85.5" customHeight="1" thickBot="1" x14ac:dyDescent="0.25">
      <c r="B6" s="197"/>
      <c r="C6" s="200"/>
      <c r="D6" s="184"/>
      <c r="E6" s="3" t="s">
        <v>7</v>
      </c>
      <c r="F6" s="4" t="s">
        <v>8</v>
      </c>
      <c r="G6" s="184"/>
      <c r="H6" s="3" t="s">
        <v>7</v>
      </c>
      <c r="I6" s="4" t="s">
        <v>8</v>
      </c>
      <c r="J6" s="184"/>
      <c r="K6" s="3" t="s">
        <v>7</v>
      </c>
      <c r="L6" s="4" t="s">
        <v>8</v>
      </c>
      <c r="M6" s="182" t="s">
        <v>94</v>
      </c>
      <c r="N6" s="192" t="s">
        <v>95</v>
      </c>
      <c r="O6" s="182" t="s">
        <v>95</v>
      </c>
      <c r="P6" s="182" t="s">
        <v>95</v>
      </c>
      <c r="Q6" s="182" t="s">
        <v>96</v>
      </c>
      <c r="R6" s="182" t="s">
        <v>96</v>
      </c>
    </row>
    <row r="7" spans="1:26" ht="24.75" customHeight="1" x14ac:dyDescent="0.2">
      <c r="A7" s="126" t="str">
        <f>IF((D7+G7+J7)&lt;&gt;0,"a","b")</f>
        <v>a</v>
      </c>
      <c r="B7" s="5" t="s">
        <v>9</v>
      </c>
      <c r="C7" s="6"/>
      <c r="D7" s="7">
        <f>E7+F7</f>
        <v>7477.1</v>
      </c>
      <c r="E7" s="8">
        <f>E8+E9+E10+E11</f>
        <v>0</v>
      </c>
      <c r="F7" s="9">
        <f>F8+F9+F10+F11</f>
        <v>7477.1</v>
      </c>
      <c r="G7" s="7">
        <f>H7+I7</f>
        <v>18251.100000000002</v>
      </c>
      <c r="H7" s="8">
        <f>H8+H9+H10+H11</f>
        <v>6344.4000000000005</v>
      </c>
      <c r="I7" s="9">
        <f>I8+I9+I10+I11</f>
        <v>11906.7</v>
      </c>
      <c r="J7" s="7">
        <f>K7+L7</f>
        <v>11061.3</v>
      </c>
      <c r="K7" s="8">
        <f t="shared" ref="K7:R7" si="0">K8+K9+K10+K11</f>
        <v>2781.8</v>
      </c>
      <c r="L7" s="9">
        <f t="shared" si="0"/>
        <v>8279.5</v>
      </c>
      <c r="M7" s="127" t="e">
        <f t="shared" si="0"/>
        <v>#VALUE!</v>
      </c>
      <c r="N7" s="127">
        <f t="shared" si="0"/>
        <v>0</v>
      </c>
      <c r="O7" s="127">
        <f t="shared" si="0"/>
        <v>0</v>
      </c>
      <c r="P7" s="127">
        <f t="shared" si="0"/>
        <v>0</v>
      </c>
      <c r="Q7" s="127">
        <f t="shared" si="0"/>
        <v>0</v>
      </c>
      <c r="R7" s="127">
        <f t="shared" si="0"/>
        <v>0</v>
      </c>
      <c r="S7" s="2" t="s">
        <v>97</v>
      </c>
    </row>
    <row r="8" spans="1:26" ht="11.25" x14ac:dyDescent="0.2">
      <c r="A8" s="126" t="str">
        <f t="shared" ref="A8:A71" si="1">IF((D8+G8+J8)&lt;&gt;0,"a","b")</f>
        <v>a</v>
      </c>
      <c r="B8" s="10" t="s">
        <v>10</v>
      </c>
      <c r="C8" s="11">
        <v>1</v>
      </c>
      <c r="D8" s="7">
        <f>E8+F8</f>
        <v>7437.1</v>
      </c>
      <c r="E8" s="12">
        <f>E13</f>
        <v>0</v>
      </c>
      <c r="F8" s="13">
        <f>F13</f>
        <v>7437.1</v>
      </c>
      <c r="G8" s="7">
        <f>H8+I8</f>
        <v>17844.400000000001</v>
      </c>
      <c r="H8" s="12">
        <f>H13</f>
        <v>6344.4000000000005</v>
      </c>
      <c r="I8" s="13">
        <f>I13</f>
        <v>11500</v>
      </c>
      <c r="J8" s="7">
        <f>K8+L8</f>
        <v>10985.400000000001</v>
      </c>
      <c r="K8" s="12">
        <f t="shared" ref="K8:R8" si="2">K13</f>
        <v>2781.8</v>
      </c>
      <c r="L8" s="13">
        <f t="shared" si="2"/>
        <v>8203.6</v>
      </c>
      <c r="M8" s="128" t="e">
        <f t="shared" si="2"/>
        <v>#VALUE!</v>
      </c>
      <c r="N8" s="128">
        <f t="shared" si="2"/>
        <v>0</v>
      </c>
      <c r="O8" s="128">
        <f t="shared" si="2"/>
        <v>0</v>
      </c>
      <c r="P8" s="128">
        <f t="shared" si="2"/>
        <v>0</v>
      </c>
      <c r="Q8" s="128">
        <f t="shared" si="2"/>
        <v>0</v>
      </c>
      <c r="R8" s="128">
        <f t="shared" si="2"/>
        <v>0</v>
      </c>
      <c r="S8" s="2" t="s">
        <v>97</v>
      </c>
    </row>
    <row r="9" spans="1:26" ht="22.5" x14ac:dyDescent="0.2">
      <c r="A9" s="126" t="str">
        <f t="shared" si="1"/>
        <v>a</v>
      </c>
      <c r="B9" s="10" t="s">
        <v>11</v>
      </c>
      <c r="C9" s="11">
        <v>31</v>
      </c>
      <c r="D9" s="7">
        <f>E9+F9</f>
        <v>40</v>
      </c>
      <c r="E9" s="12">
        <f>E75</f>
        <v>0</v>
      </c>
      <c r="F9" s="13">
        <f>F75</f>
        <v>40</v>
      </c>
      <c r="G9" s="7">
        <f>H9+I9</f>
        <v>406.7</v>
      </c>
      <c r="H9" s="12">
        <f>H75</f>
        <v>0</v>
      </c>
      <c r="I9" s="13">
        <f>I75</f>
        <v>406.7</v>
      </c>
      <c r="J9" s="7">
        <f>K9+L9</f>
        <v>75.899999999999991</v>
      </c>
      <c r="K9" s="12">
        <f t="shared" ref="K9:R9" si="3">K75</f>
        <v>0</v>
      </c>
      <c r="L9" s="13">
        <f t="shared" si="3"/>
        <v>75.899999999999991</v>
      </c>
      <c r="M9" s="128">
        <f t="shared" si="3"/>
        <v>100</v>
      </c>
      <c r="N9" s="128">
        <f t="shared" si="3"/>
        <v>0</v>
      </c>
      <c r="O9" s="128">
        <f t="shared" si="3"/>
        <v>0</v>
      </c>
      <c r="P9" s="128">
        <f t="shared" si="3"/>
        <v>0</v>
      </c>
      <c r="Q9" s="128">
        <f t="shared" si="3"/>
        <v>0</v>
      </c>
      <c r="R9" s="128">
        <f t="shared" si="3"/>
        <v>0</v>
      </c>
      <c r="S9" s="2" t="s">
        <v>97</v>
      </c>
    </row>
    <row r="10" spans="1:26" ht="22.5" x14ac:dyDescent="0.2">
      <c r="A10" s="126" t="str">
        <f t="shared" si="1"/>
        <v>b</v>
      </c>
      <c r="B10" s="10" t="s">
        <v>12</v>
      </c>
      <c r="C10" s="11">
        <v>32</v>
      </c>
      <c r="D10" s="7">
        <f>E10+F10</f>
        <v>0</v>
      </c>
      <c r="E10" s="12">
        <f>E83</f>
        <v>0</v>
      </c>
      <c r="F10" s="13">
        <f>F83</f>
        <v>0</v>
      </c>
      <c r="G10" s="7">
        <f>H10+I10</f>
        <v>0</v>
      </c>
      <c r="H10" s="12">
        <f>H83</f>
        <v>0</v>
      </c>
      <c r="I10" s="13">
        <f>I83</f>
        <v>0</v>
      </c>
      <c r="J10" s="7">
        <f>K10+L10</f>
        <v>0</v>
      </c>
      <c r="K10" s="12">
        <f t="shared" ref="K10:R10" si="4">K83</f>
        <v>0</v>
      </c>
      <c r="L10" s="13">
        <f t="shared" si="4"/>
        <v>0</v>
      </c>
      <c r="M10" s="128">
        <f t="shared" si="4"/>
        <v>0</v>
      </c>
      <c r="N10" s="128">
        <f t="shared" si="4"/>
        <v>0</v>
      </c>
      <c r="O10" s="128">
        <f t="shared" si="4"/>
        <v>0</v>
      </c>
      <c r="P10" s="128">
        <f t="shared" si="4"/>
        <v>0</v>
      </c>
      <c r="Q10" s="128">
        <f t="shared" si="4"/>
        <v>0</v>
      </c>
      <c r="R10" s="128">
        <f t="shared" si="4"/>
        <v>0</v>
      </c>
      <c r="S10" s="2" t="s">
        <v>97</v>
      </c>
    </row>
    <row r="11" spans="1:26" ht="22.5" x14ac:dyDescent="0.2">
      <c r="A11" s="126" t="str">
        <f t="shared" si="1"/>
        <v>b</v>
      </c>
      <c r="B11" s="10" t="s">
        <v>13</v>
      </c>
      <c r="C11" s="11">
        <v>33</v>
      </c>
      <c r="D11" s="7">
        <f>E11+F11</f>
        <v>0</v>
      </c>
      <c r="E11" s="12">
        <f>E99</f>
        <v>0</v>
      </c>
      <c r="F11" s="13">
        <f>F99</f>
        <v>0</v>
      </c>
      <c r="G11" s="7">
        <f>H11+I11</f>
        <v>0</v>
      </c>
      <c r="H11" s="12">
        <f>H99</f>
        <v>0</v>
      </c>
      <c r="I11" s="13">
        <f>I99</f>
        <v>0</v>
      </c>
      <c r="J11" s="7">
        <f>K11+L11</f>
        <v>0</v>
      </c>
      <c r="K11" s="12">
        <f t="shared" ref="K11:R11" si="5">K99</f>
        <v>0</v>
      </c>
      <c r="L11" s="13">
        <f t="shared" si="5"/>
        <v>0</v>
      </c>
      <c r="M11" s="128">
        <f t="shared" si="5"/>
        <v>0</v>
      </c>
      <c r="N11" s="128">
        <f t="shared" si="5"/>
        <v>0</v>
      </c>
      <c r="O11" s="128">
        <f t="shared" si="5"/>
        <v>0</v>
      </c>
      <c r="P11" s="128">
        <f t="shared" si="5"/>
        <v>0</v>
      </c>
      <c r="Q11" s="128">
        <f t="shared" si="5"/>
        <v>0</v>
      </c>
      <c r="R11" s="128">
        <f t="shared" si="5"/>
        <v>0</v>
      </c>
      <c r="S11" s="2" t="s">
        <v>97</v>
      </c>
    </row>
    <row r="12" spans="1:26" ht="11.25" x14ac:dyDescent="0.2">
      <c r="A12" s="126" t="str">
        <f t="shared" si="1"/>
        <v>b</v>
      </c>
      <c r="B12" s="14"/>
      <c r="C12" s="15"/>
      <c r="D12" s="16"/>
      <c r="E12" s="17"/>
      <c r="F12" s="18"/>
      <c r="G12" s="16"/>
      <c r="H12" s="17"/>
      <c r="I12" s="18"/>
      <c r="J12" s="16"/>
      <c r="K12" s="17"/>
      <c r="L12" s="18"/>
      <c r="M12" s="129"/>
      <c r="N12" s="130"/>
      <c r="O12" s="130"/>
      <c r="P12" s="130"/>
      <c r="Q12" s="130"/>
      <c r="R12" s="130"/>
    </row>
    <row r="13" spans="1:26" ht="26.25" customHeight="1" x14ac:dyDescent="0.2">
      <c r="A13" s="126" t="str">
        <f t="shared" si="1"/>
        <v>a</v>
      </c>
      <c r="B13" s="14" t="s">
        <v>10</v>
      </c>
      <c r="C13" s="11">
        <v>1</v>
      </c>
      <c r="D13" s="19">
        <f>E13+F13</f>
        <v>7437.1</v>
      </c>
      <c r="E13" s="12">
        <f>E14+E34+E48</f>
        <v>0</v>
      </c>
      <c r="F13" s="13">
        <f>F14+F34+F48</f>
        <v>7437.1</v>
      </c>
      <c r="G13" s="19">
        <f t="shared" ref="G13:G47" si="6">H13+I13</f>
        <v>17844.400000000001</v>
      </c>
      <c r="H13" s="12">
        <f>H14+H34+H48</f>
        <v>6344.4000000000005</v>
      </c>
      <c r="I13" s="13">
        <f>I14+I34+I48</f>
        <v>11500</v>
      </c>
      <c r="J13" s="19">
        <f>K13+L13</f>
        <v>10985.400000000001</v>
      </c>
      <c r="K13" s="12">
        <f t="shared" ref="K13:R13" si="7">K14+K34+K48</f>
        <v>2781.8</v>
      </c>
      <c r="L13" s="13">
        <f t="shared" si="7"/>
        <v>8203.6</v>
      </c>
      <c r="M13" s="128" t="e">
        <f t="shared" si="7"/>
        <v>#VALUE!</v>
      </c>
      <c r="N13" s="128">
        <f t="shared" si="7"/>
        <v>0</v>
      </c>
      <c r="O13" s="128">
        <f t="shared" si="7"/>
        <v>0</v>
      </c>
      <c r="P13" s="128">
        <f t="shared" si="7"/>
        <v>0</v>
      </c>
      <c r="Q13" s="128">
        <f t="shared" si="7"/>
        <v>0</v>
      </c>
      <c r="R13" s="128">
        <f t="shared" si="7"/>
        <v>0</v>
      </c>
      <c r="S13" s="2" t="s">
        <v>97</v>
      </c>
    </row>
    <row r="14" spans="1:26" ht="21" customHeight="1" x14ac:dyDescent="0.2">
      <c r="A14" s="126" t="str">
        <f t="shared" si="1"/>
        <v>a</v>
      </c>
      <c r="B14" s="20" t="s">
        <v>14</v>
      </c>
      <c r="C14" s="21">
        <v>11</v>
      </c>
      <c r="D14" s="22">
        <f>E14+F14</f>
        <v>4947.1000000000004</v>
      </c>
      <c r="E14" s="23">
        <f>E15+E16+E33</f>
        <v>0</v>
      </c>
      <c r="F14" s="23">
        <f>F15+F16+F33</f>
        <v>4947.1000000000004</v>
      </c>
      <c r="G14" s="24">
        <f t="shared" si="6"/>
        <v>8550</v>
      </c>
      <c r="H14" s="23">
        <f>H15+H16+H33</f>
        <v>0</v>
      </c>
      <c r="I14" s="23">
        <f>I15+I16+I33</f>
        <v>8550</v>
      </c>
      <c r="J14" s="24">
        <f>K14+L14</f>
        <v>4969.6000000000004</v>
      </c>
      <c r="K14" s="23">
        <f t="shared" ref="K14:R14" si="8">K15+K16+K33</f>
        <v>0</v>
      </c>
      <c r="L14" s="23">
        <f t="shared" si="8"/>
        <v>4969.6000000000004</v>
      </c>
      <c r="M14" s="131">
        <f t="shared" si="8"/>
        <v>2840</v>
      </c>
      <c r="N14" s="131">
        <f t="shared" si="8"/>
        <v>0</v>
      </c>
      <c r="O14" s="131">
        <f t="shared" si="8"/>
        <v>0</v>
      </c>
      <c r="P14" s="131">
        <f t="shared" si="8"/>
        <v>0</v>
      </c>
      <c r="Q14" s="131">
        <f t="shared" si="8"/>
        <v>0</v>
      </c>
      <c r="R14" s="131">
        <f t="shared" si="8"/>
        <v>0</v>
      </c>
      <c r="S14" s="2" t="s">
        <v>97</v>
      </c>
    </row>
    <row r="15" spans="1:26" ht="38.25" customHeight="1" x14ac:dyDescent="0.2">
      <c r="A15" s="126" t="str">
        <f t="shared" si="1"/>
        <v>a</v>
      </c>
      <c r="B15" s="25" t="s">
        <v>15</v>
      </c>
      <c r="C15" s="21"/>
      <c r="D15" s="26">
        <f>E15+F15</f>
        <v>1847.1</v>
      </c>
      <c r="E15" s="27"/>
      <c r="F15" s="28">
        <v>1847.1</v>
      </c>
      <c r="G15" s="29">
        <f>H15+I15</f>
        <v>5000</v>
      </c>
      <c r="H15" s="27"/>
      <c r="I15" s="28">
        <v>5000</v>
      </c>
      <c r="J15" s="29">
        <f>K15+L15</f>
        <v>3741.4</v>
      </c>
      <c r="K15" s="27"/>
      <c r="L15" s="28">
        <v>3741.4</v>
      </c>
      <c r="M15" s="28">
        <v>290</v>
      </c>
      <c r="N15" s="28"/>
      <c r="O15" s="28"/>
      <c r="P15" s="28"/>
      <c r="Q15" s="28"/>
      <c r="R15" s="28"/>
      <c r="Z15" s="2" t="s">
        <v>98</v>
      </c>
    </row>
    <row r="16" spans="1:26" s="133" customFormat="1" ht="22.5" x14ac:dyDescent="0.2">
      <c r="A16" s="126" t="str">
        <f t="shared" si="1"/>
        <v>a</v>
      </c>
      <c r="B16" s="25" t="s">
        <v>16</v>
      </c>
      <c r="C16" s="30">
        <v>113</v>
      </c>
      <c r="D16" s="31">
        <f t="shared" ref="D16:D40" si="9">E16+F16</f>
        <v>3100</v>
      </c>
      <c r="E16" s="32">
        <f>E17+E18+E19+E26+E29+E32</f>
        <v>0</v>
      </c>
      <c r="F16" s="33">
        <f>F17+F18+F19+F26+F29+F32</f>
        <v>3100</v>
      </c>
      <c r="G16" s="31">
        <f t="shared" si="6"/>
        <v>3550</v>
      </c>
      <c r="H16" s="32">
        <f>H17+H18+H19+H26+H29+H32</f>
        <v>0</v>
      </c>
      <c r="I16" s="33">
        <f>I17+I18+I19+I26+I29+I32</f>
        <v>3550</v>
      </c>
      <c r="J16" s="31">
        <f t="shared" ref="J16:J73" si="10">K16+L16</f>
        <v>1228.2</v>
      </c>
      <c r="K16" s="32">
        <f t="shared" ref="K16:R16" si="11">K17+K18+K19+K26+K29+K32</f>
        <v>0</v>
      </c>
      <c r="L16" s="33">
        <f t="shared" si="11"/>
        <v>1228.2</v>
      </c>
      <c r="M16" s="132">
        <f t="shared" si="11"/>
        <v>2550</v>
      </c>
      <c r="N16" s="132">
        <f t="shared" si="11"/>
        <v>0</v>
      </c>
      <c r="O16" s="132">
        <f t="shared" si="11"/>
        <v>0</v>
      </c>
      <c r="P16" s="132">
        <f t="shared" si="11"/>
        <v>0</v>
      </c>
      <c r="Q16" s="132">
        <f t="shared" si="11"/>
        <v>0</v>
      </c>
      <c r="R16" s="132">
        <f t="shared" si="11"/>
        <v>0</v>
      </c>
      <c r="S16" s="2" t="s">
        <v>97</v>
      </c>
    </row>
    <row r="17" spans="1:30" s="133" customFormat="1" ht="33" customHeight="1" x14ac:dyDescent="0.2">
      <c r="A17" s="126" t="str">
        <f t="shared" si="1"/>
        <v>a</v>
      </c>
      <c r="B17" s="34" t="s">
        <v>17</v>
      </c>
      <c r="C17" s="35">
        <v>113111</v>
      </c>
      <c r="D17" s="36">
        <f t="shared" si="9"/>
        <v>230</v>
      </c>
      <c r="E17" s="37"/>
      <c r="F17" s="38">
        <v>230</v>
      </c>
      <c r="G17" s="39">
        <f t="shared" si="6"/>
        <v>630</v>
      </c>
      <c r="H17" s="40"/>
      <c r="I17" s="41">
        <v>630</v>
      </c>
      <c r="J17" s="39">
        <f t="shared" si="10"/>
        <v>962</v>
      </c>
      <c r="K17" s="40"/>
      <c r="L17" s="41">
        <v>962</v>
      </c>
      <c r="M17" s="134">
        <v>200</v>
      </c>
      <c r="N17" s="135"/>
      <c r="O17" s="135"/>
      <c r="P17" s="134"/>
      <c r="Q17" s="134"/>
      <c r="R17" s="134"/>
      <c r="S17" s="136"/>
    </row>
    <row r="18" spans="1:30" s="133" customFormat="1" ht="25.5" customHeight="1" x14ac:dyDescent="0.2">
      <c r="A18" s="126" t="str">
        <f t="shared" si="1"/>
        <v>b</v>
      </c>
      <c r="B18" s="34" t="s">
        <v>18</v>
      </c>
      <c r="C18" s="35">
        <v>113112</v>
      </c>
      <c r="D18" s="36">
        <f t="shared" si="9"/>
        <v>0</v>
      </c>
      <c r="E18" s="37"/>
      <c r="F18" s="38"/>
      <c r="G18" s="39">
        <f t="shared" si="6"/>
        <v>0</v>
      </c>
      <c r="H18" s="40"/>
      <c r="I18" s="41"/>
      <c r="J18" s="39">
        <f t="shared" si="10"/>
        <v>0</v>
      </c>
      <c r="K18" s="40"/>
      <c r="L18" s="41"/>
      <c r="M18" s="135"/>
      <c r="N18" s="135"/>
      <c r="O18" s="135"/>
      <c r="P18" s="135"/>
      <c r="Q18" s="135"/>
      <c r="R18" s="135"/>
      <c r="S18" s="136"/>
    </row>
    <row r="19" spans="1:30" s="133" customFormat="1" ht="10.5" customHeight="1" x14ac:dyDescent="0.2">
      <c r="A19" s="126" t="str">
        <f t="shared" si="1"/>
        <v>a</v>
      </c>
      <c r="B19" s="34" t="s">
        <v>19</v>
      </c>
      <c r="C19" s="35">
        <v>113113</v>
      </c>
      <c r="D19" s="42">
        <f t="shared" si="9"/>
        <v>0</v>
      </c>
      <c r="E19" s="43">
        <f>SUM(E20:E25)</f>
        <v>0</v>
      </c>
      <c r="F19" s="44">
        <f>SUM(F20:F25)</f>
        <v>0</v>
      </c>
      <c r="G19" s="45">
        <f t="shared" si="6"/>
        <v>0</v>
      </c>
      <c r="H19" s="43">
        <f>SUM(H20:H25)</f>
        <v>0</v>
      </c>
      <c r="I19" s="44">
        <f>SUM(I20:I25)</f>
        <v>0</v>
      </c>
      <c r="J19" s="45">
        <f t="shared" si="10"/>
        <v>0.2</v>
      </c>
      <c r="K19" s="43">
        <f t="shared" ref="K19:R19" si="12">SUM(K20:K25)</f>
        <v>0</v>
      </c>
      <c r="L19" s="44">
        <f t="shared" si="12"/>
        <v>0.2</v>
      </c>
      <c r="M19" s="137">
        <f t="shared" si="12"/>
        <v>2</v>
      </c>
      <c r="N19" s="137">
        <f t="shared" si="12"/>
        <v>0</v>
      </c>
      <c r="O19" s="137">
        <f t="shared" si="12"/>
        <v>0</v>
      </c>
      <c r="P19" s="137">
        <f t="shared" si="12"/>
        <v>0</v>
      </c>
      <c r="Q19" s="137">
        <f t="shared" si="12"/>
        <v>0</v>
      </c>
      <c r="R19" s="137">
        <f t="shared" si="12"/>
        <v>0</v>
      </c>
      <c r="S19" s="2" t="s">
        <v>97</v>
      </c>
    </row>
    <row r="20" spans="1:30" s="133" customFormat="1" ht="12.75" customHeight="1" x14ac:dyDescent="0.2">
      <c r="A20" s="126" t="str">
        <f t="shared" si="1"/>
        <v>b</v>
      </c>
      <c r="B20" s="46" t="s">
        <v>20</v>
      </c>
      <c r="C20" s="47">
        <v>1131131</v>
      </c>
      <c r="D20" s="48">
        <f t="shared" si="9"/>
        <v>0</v>
      </c>
      <c r="E20" s="49"/>
      <c r="F20" s="50"/>
      <c r="G20" s="51">
        <f t="shared" si="6"/>
        <v>0</v>
      </c>
      <c r="H20" s="52"/>
      <c r="I20" s="53"/>
      <c r="J20" s="51">
        <f t="shared" si="10"/>
        <v>0</v>
      </c>
      <c r="K20" s="52"/>
      <c r="L20" s="53"/>
      <c r="M20" s="138">
        <v>2</v>
      </c>
      <c r="N20" s="138"/>
      <c r="O20" s="138"/>
      <c r="P20" s="138"/>
      <c r="Q20" s="138"/>
      <c r="R20" s="138"/>
      <c r="S20" s="136"/>
    </row>
    <row r="21" spans="1:30" s="133" customFormat="1" ht="24" customHeight="1" x14ac:dyDescent="0.2">
      <c r="A21" s="126" t="str">
        <f t="shared" si="1"/>
        <v>a</v>
      </c>
      <c r="B21" s="46" t="s">
        <v>21</v>
      </c>
      <c r="C21" s="47">
        <v>1131132</v>
      </c>
      <c r="D21" s="48">
        <f t="shared" si="9"/>
        <v>0</v>
      </c>
      <c r="E21" s="49"/>
      <c r="F21" s="50"/>
      <c r="G21" s="51">
        <f t="shared" si="6"/>
        <v>0</v>
      </c>
      <c r="H21" s="52"/>
      <c r="I21" s="53"/>
      <c r="J21" s="51">
        <f t="shared" si="10"/>
        <v>0.2</v>
      </c>
      <c r="K21" s="52"/>
      <c r="L21" s="53">
        <v>0.2</v>
      </c>
      <c r="M21" s="139"/>
      <c r="N21" s="138"/>
      <c r="O21" s="138"/>
      <c r="P21" s="138"/>
      <c r="Q21" s="138"/>
      <c r="R21" s="138"/>
      <c r="S21" s="136"/>
    </row>
    <row r="22" spans="1:30" s="133" customFormat="1" ht="18" customHeight="1" x14ac:dyDescent="0.2">
      <c r="A22" s="126" t="str">
        <f t="shared" si="1"/>
        <v>b</v>
      </c>
      <c r="B22" s="46" t="s">
        <v>22</v>
      </c>
      <c r="C22" s="47">
        <v>1131133</v>
      </c>
      <c r="D22" s="48">
        <f t="shared" si="9"/>
        <v>0</v>
      </c>
      <c r="E22" s="49"/>
      <c r="F22" s="50"/>
      <c r="G22" s="51">
        <f t="shared" si="6"/>
        <v>0</v>
      </c>
      <c r="H22" s="52"/>
      <c r="I22" s="53"/>
      <c r="J22" s="51">
        <f t="shared" si="10"/>
        <v>0</v>
      </c>
      <c r="K22" s="52"/>
      <c r="L22" s="53"/>
      <c r="M22" s="139"/>
      <c r="N22" s="138"/>
      <c r="O22" s="138"/>
      <c r="P22" s="138"/>
      <c r="Q22" s="138"/>
      <c r="R22" s="138"/>
      <c r="S22" s="136"/>
    </row>
    <row r="23" spans="1:30" s="133" customFormat="1" ht="11.25" x14ac:dyDescent="0.2">
      <c r="A23" s="126" t="str">
        <f t="shared" si="1"/>
        <v>b</v>
      </c>
      <c r="B23" s="46"/>
      <c r="C23" s="47">
        <v>1131134</v>
      </c>
      <c r="D23" s="48">
        <f t="shared" si="9"/>
        <v>0</v>
      </c>
      <c r="E23" s="49"/>
      <c r="F23" s="50"/>
      <c r="G23" s="51">
        <f t="shared" si="6"/>
        <v>0</v>
      </c>
      <c r="H23" s="52"/>
      <c r="I23" s="53"/>
      <c r="J23" s="51">
        <f t="shared" si="10"/>
        <v>0</v>
      </c>
      <c r="K23" s="52"/>
      <c r="L23" s="53"/>
      <c r="M23" s="139"/>
      <c r="N23" s="138"/>
      <c r="O23" s="138"/>
      <c r="P23" s="138"/>
      <c r="Q23" s="138"/>
      <c r="R23" s="138"/>
      <c r="S23" s="136"/>
    </row>
    <row r="24" spans="1:30" s="133" customFormat="1" ht="36" customHeight="1" x14ac:dyDescent="0.2">
      <c r="A24" s="126" t="str">
        <f t="shared" si="1"/>
        <v>b</v>
      </c>
      <c r="B24" s="46" t="s">
        <v>23</v>
      </c>
      <c r="C24" s="47">
        <v>1131135</v>
      </c>
      <c r="D24" s="48">
        <f t="shared" si="9"/>
        <v>0</v>
      </c>
      <c r="E24" s="49"/>
      <c r="F24" s="50"/>
      <c r="G24" s="51">
        <f t="shared" si="6"/>
        <v>0</v>
      </c>
      <c r="H24" s="52"/>
      <c r="I24" s="53"/>
      <c r="J24" s="51">
        <f t="shared" si="10"/>
        <v>0</v>
      </c>
      <c r="K24" s="52"/>
      <c r="L24" s="53"/>
      <c r="M24" s="139"/>
      <c r="N24" s="138"/>
      <c r="O24" s="138"/>
      <c r="P24" s="138"/>
      <c r="Q24" s="138"/>
      <c r="R24" s="138"/>
      <c r="S24" s="136"/>
    </row>
    <row r="25" spans="1:30" s="133" customFormat="1" ht="36" customHeight="1" x14ac:dyDescent="0.2">
      <c r="A25" s="126" t="str">
        <f t="shared" si="1"/>
        <v>b</v>
      </c>
      <c r="B25" s="46" t="s">
        <v>24</v>
      </c>
      <c r="C25" s="47">
        <v>1131136</v>
      </c>
      <c r="D25" s="48">
        <f t="shared" si="9"/>
        <v>0</v>
      </c>
      <c r="E25" s="49"/>
      <c r="F25" s="50"/>
      <c r="G25" s="51">
        <f t="shared" si="6"/>
        <v>0</v>
      </c>
      <c r="H25" s="52"/>
      <c r="I25" s="53"/>
      <c r="J25" s="51">
        <f t="shared" si="10"/>
        <v>0</v>
      </c>
      <c r="K25" s="52"/>
      <c r="L25" s="53"/>
      <c r="M25" s="139"/>
      <c r="N25" s="138"/>
      <c r="O25" s="138"/>
      <c r="P25" s="138"/>
      <c r="Q25" s="138"/>
      <c r="R25" s="138"/>
      <c r="S25" s="136"/>
      <c r="AD25" s="133" t="s">
        <v>99</v>
      </c>
    </row>
    <row r="26" spans="1:30" s="133" customFormat="1" ht="40.5" customHeight="1" x14ac:dyDescent="0.2">
      <c r="A26" s="126" t="str">
        <f t="shared" si="1"/>
        <v>a</v>
      </c>
      <c r="B26" s="34" t="s">
        <v>25</v>
      </c>
      <c r="C26" s="35">
        <v>113114</v>
      </c>
      <c r="D26" s="42">
        <f t="shared" si="9"/>
        <v>2830</v>
      </c>
      <c r="E26" s="43">
        <f>SUM(E27:E28)</f>
        <v>0</v>
      </c>
      <c r="F26" s="44">
        <f>SUM(F27:F28)</f>
        <v>2830</v>
      </c>
      <c r="G26" s="45">
        <f t="shared" si="6"/>
        <v>2880</v>
      </c>
      <c r="H26" s="43">
        <f>SUM(H27:H28)</f>
        <v>0</v>
      </c>
      <c r="I26" s="44">
        <f>SUM(I27:I28)</f>
        <v>2880</v>
      </c>
      <c r="J26" s="45">
        <f t="shared" si="10"/>
        <v>243.7</v>
      </c>
      <c r="K26" s="43">
        <f t="shared" ref="K26:R26" si="13">SUM(K27:K28)</f>
        <v>0</v>
      </c>
      <c r="L26" s="44">
        <f t="shared" si="13"/>
        <v>243.7</v>
      </c>
      <c r="M26" s="137">
        <f t="shared" si="13"/>
        <v>2320</v>
      </c>
      <c r="N26" s="137">
        <f t="shared" si="13"/>
        <v>0</v>
      </c>
      <c r="O26" s="137">
        <f t="shared" si="13"/>
        <v>0</v>
      </c>
      <c r="P26" s="137">
        <f t="shared" si="13"/>
        <v>0</v>
      </c>
      <c r="Q26" s="137">
        <f t="shared" si="13"/>
        <v>0</v>
      </c>
      <c r="R26" s="137">
        <f t="shared" si="13"/>
        <v>0</v>
      </c>
      <c r="S26" s="2" t="s">
        <v>97</v>
      </c>
    </row>
    <row r="27" spans="1:30" s="133" customFormat="1" ht="45" x14ac:dyDescent="0.2">
      <c r="A27" s="126" t="str">
        <f t="shared" si="1"/>
        <v>a</v>
      </c>
      <c r="B27" s="46" t="s">
        <v>26</v>
      </c>
      <c r="C27" s="47">
        <v>1131141</v>
      </c>
      <c r="D27" s="48">
        <f t="shared" si="9"/>
        <v>2230</v>
      </c>
      <c r="E27" s="49"/>
      <c r="F27" s="50">
        <v>2230</v>
      </c>
      <c r="G27" s="51">
        <f t="shared" si="6"/>
        <v>2280</v>
      </c>
      <c r="H27" s="52"/>
      <c r="I27" s="53">
        <v>2280</v>
      </c>
      <c r="J27" s="51">
        <f t="shared" si="10"/>
        <v>213</v>
      </c>
      <c r="K27" s="52"/>
      <c r="L27" s="53">
        <v>213</v>
      </c>
      <c r="M27" s="138">
        <v>1980</v>
      </c>
      <c r="N27" s="138"/>
      <c r="O27" s="138"/>
      <c r="P27" s="138"/>
      <c r="Q27" s="138"/>
      <c r="R27" s="138"/>
      <c r="S27" s="136"/>
    </row>
    <row r="28" spans="1:30" s="133" customFormat="1" ht="45" x14ac:dyDescent="0.2">
      <c r="A28" s="126" t="str">
        <f t="shared" si="1"/>
        <v>a</v>
      </c>
      <c r="B28" s="46" t="s">
        <v>27</v>
      </c>
      <c r="C28" s="47">
        <v>1131142</v>
      </c>
      <c r="D28" s="48">
        <f t="shared" si="9"/>
        <v>600</v>
      </c>
      <c r="E28" s="49"/>
      <c r="F28" s="50">
        <v>600</v>
      </c>
      <c r="G28" s="51">
        <f t="shared" si="6"/>
        <v>600</v>
      </c>
      <c r="H28" s="52"/>
      <c r="I28" s="53">
        <v>600</v>
      </c>
      <c r="J28" s="51">
        <f t="shared" si="10"/>
        <v>30.7</v>
      </c>
      <c r="K28" s="52"/>
      <c r="L28" s="53">
        <v>30.7</v>
      </c>
      <c r="M28" s="138">
        <v>340</v>
      </c>
      <c r="N28" s="138"/>
      <c r="O28" s="138"/>
      <c r="P28" s="138"/>
      <c r="Q28" s="138"/>
      <c r="R28" s="138"/>
      <c r="S28" s="136"/>
    </row>
    <row r="29" spans="1:30" s="133" customFormat="1" ht="33" customHeight="1" x14ac:dyDescent="0.2">
      <c r="A29" s="126" t="str">
        <f t="shared" si="1"/>
        <v>a</v>
      </c>
      <c r="B29" s="34" t="s">
        <v>28</v>
      </c>
      <c r="C29" s="35">
        <v>113115</v>
      </c>
      <c r="D29" s="42">
        <f t="shared" si="9"/>
        <v>40</v>
      </c>
      <c r="E29" s="43">
        <f>SUM(E30:E31)</f>
        <v>0</v>
      </c>
      <c r="F29" s="44">
        <f>SUM(F30:F31)</f>
        <v>40</v>
      </c>
      <c r="G29" s="45">
        <f t="shared" si="6"/>
        <v>40</v>
      </c>
      <c r="H29" s="43">
        <f>SUM(H30:H31)</f>
        <v>0</v>
      </c>
      <c r="I29" s="44">
        <f>SUM(I30:I31)</f>
        <v>40</v>
      </c>
      <c r="J29" s="45">
        <f t="shared" si="10"/>
        <v>22.299999999999997</v>
      </c>
      <c r="K29" s="43">
        <f t="shared" ref="K29:R29" si="14">SUM(K30:K31)</f>
        <v>0</v>
      </c>
      <c r="L29" s="44">
        <f t="shared" si="14"/>
        <v>22.299999999999997</v>
      </c>
      <c r="M29" s="140">
        <f t="shared" si="14"/>
        <v>28</v>
      </c>
      <c r="N29" s="137">
        <f t="shared" si="14"/>
        <v>0</v>
      </c>
      <c r="O29" s="137">
        <f t="shared" si="14"/>
        <v>0</v>
      </c>
      <c r="P29" s="137">
        <f t="shared" si="14"/>
        <v>0</v>
      </c>
      <c r="Q29" s="137">
        <f t="shared" si="14"/>
        <v>0</v>
      </c>
      <c r="R29" s="137">
        <f t="shared" si="14"/>
        <v>0</v>
      </c>
      <c r="S29" s="2" t="s">
        <v>97</v>
      </c>
    </row>
    <row r="30" spans="1:30" s="133" customFormat="1" ht="45" x14ac:dyDescent="0.2">
      <c r="A30" s="126" t="str">
        <f t="shared" si="1"/>
        <v>a</v>
      </c>
      <c r="B30" s="46" t="s">
        <v>26</v>
      </c>
      <c r="C30" s="47">
        <v>1131151</v>
      </c>
      <c r="D30" s="48">
        <f t="shared" si="9"/>
        <v>10</v>
      </c>
      <c r="E30" s="49"/>
      <c r="F30" s="50">
        <v>10</v>
      </c>
      <c r="G30" s="51">
        <f t="shared" si="6"/>
        <v>10</v>
      </c>
      <c r="H30" s="52"/>
      <c r="I30" s="53">
        <v>10</v>
      </c>
      <c r="J30" s="51">
        <f t="shared" si="10"/>
        <v>5.9</v>
      </c>
      <c r="K30" s="52"/>
      <c r="L30" s="53">
        <v>5.9</v>
      </c>
      <c r="M30" s="138">
        <v>8</v>
      </c>
      <c r="N30" s="138"/>
      <c r="O30" s="138"/>
      <c r="P30" s="138"/>
      <c r="Q30" s="138"/>
      <c r="R30" s="138"/>
      <c r="S30" s="136"/>
    </row>
    <row r="31" spans="1:30" s="133" customFormat="1" ht="45" x14ac:dyDescent="0.2">
      <c r="A31" s="126" t="str">
        <f t="shared" si="1"/>
        <v>a</v>
      </c>
      <c r="B31" s="46" t="s">
        <v>27</v>
      </c>
      <c r="C31" s="47">
        <v>1131152</v>
      </c>
      <c r="D31" s="48">
        <f t="shared" si="9"/>
        <v>30</v>
      </c>
      <c r="E31" s="49"/>
      <c r="F31" s="50">
        <v>30</v>
      </c>
      <c r="G31" s="51">
        <f t="shared" si="6"/>
        <v>30</v>
      </c>
      <c r="H31" s="52"/>
      <c r="I31" s="53">
        <v>30</v>
      </c>
      <c r="J31" s="51">
        <f t="shared" si="10"/>
        <v>16.399999999999999</v>
      </c>
      <c r="K31" s="52"/>
      <c r="L31" s="53">
        <v>16.399999999999999</v>
      </c>
      <c r="M31" s="138">
        <v>20</v>
      </c>
      <c r="N31" s="138"/>
      <c r="O31" s="138"/>
      <c r="P31" s="138"/>
      <c r="Q31" s="138"/>
      <c r="R31" s="138"/>
      <c r="S31" s="136"/>
    </row>
    <row r="32" spans="1:30" s="133" customFormat="1" ht="33.75" x14ac:dyDescent="0.2">
      <c r="A32" s="126" t="str">
        <f t="shared" si="1"/>
        <v>b</v>
      </c>
      <c r="B32" s="34" t="s">
        <v>29</v>
      </c>
      <c r="C32" s="35">
        <v>1136</v>
      </c>
      <c r="D32" s="36">
        <f t="shared" si="9"/>
        <v>0</v>
      </c>
      <c r="E32" s="37"/>
      <c r="F32" s="38"/>
      <c r="G32" s="39">
        <f t="shared" si="6"/>
        <v>0</v>
      </c>
      <c r="H32" s="40"/>
      <c r="I32" s="41"/>
      <c r="J32" s="39">
        <f t="shared" si="10"/>
        <v>0</v>
      </c>
      <c r="K32" s="40"/>
      <c r="L32" s="41"/>
      <c r="M32" s="135"/>
      <c r="N32" s="134"/>
      <c r="O32" s="134"/>
      <c r="P32" s="134"/>
      <c r="Q32" s="134"/>
      <c r="R32" s="134"/>
      <c r="S32" s="136"/>
    </row>
    <row r="33" spans="1:19" s="133" customFormat="1" ht="22.5" x14ac:dyDescent="0.2">
      <c r="A33" s="126" t="str">
        <f t="shared" si="1"/>
        <v>b</v>
      </c>
      <c r="B33" s="25" t="s">
        <v>30</v>
      </c>
      <c r="C33" s="30">
        <v>116</v>
      </c>
      <c r="D33" s="54">
        <f t="shared" si="9"/>
        <v>0</v>
      </c>
      <c r="E33" s="55"/>
      <c r="F33" s="56">
        <v>0</v>
      </c>
      <c r="G33" s="54">
        <f t="shared" si="6"/>
        <v>0</v>
      </c>
      <c r="H33" s="55"/>
      <c r="I33" s="56"/>
      <c r="J33" s="54">
        <f t="shared" si="10"/>
        <v>0</v>
      </c>
      <c r="K33" s="55"/>
      <c r="L33" s="56"/>
      <c r="M33" s="141"/>
      <c r="N33" s="142"/>
      <c r="O33" s="142"/>
      <c r="P33" s="142"/>
      <c r="Q33" s="142"/>
      <c r="R33" s="142"/>
      <c r="S33" s="136"/>
    </row>
    <row r="34" spans="1:19" ht="24" customHeight="1" x14ac:dyDescent="0.2">
      <c r="A34" s="126" t="str">
        <f t="shared" si="1"/>
        <v>a</v>
      </c>
      <c r="B34" s="20" t="s">
        <v>31</v>
      </c>
      <c r="C34" s="21">
        <v>13</v>
      </c>
      <c r="D34" s="57">
        <f t="shared" si="9"/>
        <v>185</v>
      </c>
      <c r="E34" s="58">
        <f>E35+E36+E37</f>
        <v>0</v>
      </c>
      <c r="F34" s="59">
        <f>F35+F36+F37</f>
        <v>185</v>
      </c>
      <c r="G34" s="60">
        <f t="shared" si="6"/>
        <v>6989.4000000000005</v>
      </c>
      <c r="H34" s="58">
        <f>H35+H36+H37</f>
        <v>6344.4000000000005</v>
      </c>
      <c r="I34" s="58">
        <f>I35+I36+I37</f>
        <v>645</v>
      </c>
      <c r="J34" s="60">
        <f t="shared" si="10"/>
        <v>4777.6000000000004</v>
      </c>
      <c r="K34" s="58">
        <f>K35+K36+K37</f>
        <v>2781.8</v>
      </c>
      <c r="L34" s="58">
        <f>L35+L36+L37</f>
        <v>1995.8</v>
      </c>
      <c r="M34" s="143" t="e">
        <f t="shared" ref="M34:R34" si="15">M35+M36+M37</f>
        <v>#VALUE!</v>
      </c>
      <c r="N34" s="143">
        <f t="shared" si="15"/>
        <v>0</v>
      </c>
      <c r="O34" s="143">
        <f t="shared" si="15"/>
        <v>0</v>
      </c>
      <c r="P34" s="143">
        <f t="shared" si="15"/>
        <v>0</v>
      </c>
      <c r="Q34" s="143">
        <f t="shared" si="15"/>
        <v>0</v>
      </c>
      <c r="R34" s="143">
        <f t="shared" si="15"/>
        <v>0</v>
      </c>
      <c r="S34" s="2" t="s">
        <v>97</v>
      </c>
    </row>
    <row r="35" spans="1:19" s="133" customFormat="1" ht="63" customHeight="1" x14ac:dyDescent="0.2">
      <c r="A35" s="126" t="str">
        <f t="shared" si="1"/>
        <v>a</v>
      </c>
      <c r="B35" s="25" t="s">
        <v>32</v>
      </c>
      <c r="C35" s="30">
        <v>131</v>
      </c>
      <c r="D35" s="54">
        <f t="shared" si="9"/>
        <v>0</v>
      </c>
      <c r="E35" s="55"/>
      <c r="F35" s="56"/>
      <c r="G35" s="54">
        <f>H35+I35</f>
        <v>0</v>
      </c>
      <c r="H35" s="61"/>
      <c r="I35" s="55"/>
      <c r="J35" s="54">
        <f t="shared" si="10"/>
        <v>-20.9</v>
      </c>
      <c r="K35" s="61"/>
      <c r="L35" s="55">
        <v>-20.9</v>
      </c>
      <c r="M35" s="141"/>
      <c r="N35" s="142"/>
      <c r="O35" s="142"/>
      <c r="P35" s="142"/>
      <c r="Q35" s="142"/>
      <c r="R35" s="142"/>
      <c r="S35" s="136"/>
    </row>
    <row r="36" spans="1:19" s="133" customFormat="1" ht="67.5" x14ac:dyDescent="0.2">
      <c r="A36" s="126" t="str">
        <f t="shared" si="1"/>
        <v>b</v>
      </c>
      <c r="B36" s="25" t="s">
        <v>33</v>
      </c>
      <c r="C36" s="30">
        <v>133</v>
      </c>
      <c r="D36" s="54">
        <f t="shared" si="9"/>
        <v>0</v>
      </c>
      <c r="E36" s="55"/>
      <c r="F36" s="56"/>
      <c r="G36" s="54">
        <f t="shared" si="6"/>
        <v>0</v>
      </c>
      <c r="H36" s="55"/>
      <c r="I36" s="56"/>
      <c r="J36" s="54">
        <f t="shared" si="10"/>
        <v>0</v>
      </c>
      <c r="K36" s="55"/>
      <c r="L36" s="56"/>
      <c r="M36" s="141"/>
      <c r="N36" s="142"/>
      <c r="O36" s="142"/>
      <c r="P36" s="142"/>
      <c r="Q36" s="142"/>
      <c r="R36" s="142"/>
      <c r="S36" s="136"/>
    </row>
    <row r="37" spans="1:19" s="133" customFormat="1" ht="47.25" customHeight="1" x14ac:dyDescent="0.2">
      <c r="A37" s="126" t="str">
        <f t="shared" si="1"/>
        <v>a</v>
      </c>
      <c r="B37" s="25" t="s">
        <v>34</v>
      </c>
      <c r="C37" s="30">
        <v>133</v>
      </c>
      <c r="D37" s="31">
        <f t="shared" si="9"/>
        <v>185</v>
      </c>
      <c r="E37" s="32">
        <f>E38+E42</f>
        <v>0</v>
      </c>
      <c r="F37" s="33">
        <f>F38+F42</f>
        <v>185</v>
      </c>
      <c r="G37" s="31">
        <f t="shared" si="6"/>
        <v>6989.4000000000005</v>
      </c>
      <c r="H37" s="32">
        <f>H38+H42</f>
        <v>6344.4000000000005</v>
      </c>
      <c r="I37" s="33">
        <f>I38+I42</f>
        <v>645</v>
      </c>
      <c r="J37" s="31">
        <f t="shared" si="10"/>
        <v>4798.5</v>
      </c>
      <c r="K37" s="32">
        <f t="shared" ref="K37:R37" si="16">K38+K42</f>
        <v>2781.8</v>
      </c>
      <c r="L37" s="33">
        <f t="shared" si="16"/>
        <v>2016.7</v>
      </c>
      <c r="M37" s="132" t="e">
        <f t="shared" si="16"/>
        <v>#VALUE!</v>
      </c>
      <c r="N37" s="132">
        <f t="shared" si="16"/>
        <v>0</v>
      </c>
      <c r="O37" s="132">
        <f t="shared" si="16"/>
        <v>0</v>
      </c>
      <c r="P37" s="132">
        <f t="shared" si="16"/>
        <v>0</v>
      </c>
      <c r="Q37" s="132">
        <f t="shared" si="16"/>
        <v>0</v>
      </c>
      <c r="R37" s="132">
        <f t="shared" si="16"/>
        <v>0</v>
      </c>
      <c r="S37" s="2" t="s">
        <v>97</v>
      </c>
    </row>
    <row r="38" spans="1:19" s="133" customFormat="1" ht="36.75" customHeight="1" x14ac:dyDescent="0.2">
      <c r="A38" s="126" t="str">
        <f t="shared" si="1"/>
        <v>a</v>
      </c>
      <c r="B38" s="62" t="s">
        <v>35</v>
      </c>
      <c r="C38" s="63">
        <v>1311</v>
      </c>
      <c r="D38" s="64">
        <f t="shared" si="9"/>
        <v>185</v>
      </c>
      <c r="E38" s="65">
        <f>E39+E40+E41</f>
        <v>0</v>
      </c>
      <c r="F38" s="66">
        <f>F39+F40+F41</f>
        <v>185</v>
      </c>
      <c r="G38" s="67">
        <f t="shared" si="6"/>
        <v>645</v>
      </c>
      <c r="H38" s="65">
        <f>H39+H40+H41</f>
        <v>0</v>
      </c>
      <c r="I38" s="66">
        <f>I39+I40+I41</f>
        <v>645</v>
      </c>
      <c r="J38" s="67">
        <f t="shared" si="10"/>
        <v>841.5</v>
      </c>
      <c r="K38" s="65">
        <f t="shared" ref="K38:R38" si="17">K39+K40+K41</f>
        <v>274.8</v>
      </c>
      <c r="L38" s="66">
        <f t="shared" si="17"/>
        <v>566.70000000000005</v>
      </c>
      <c r="M38" s="144" t="e">
        <f t="shared" si="17"/>
        <v>#VALUE!</v>
      </c>
      <c r="N38" s="144">
        <f t="shared" si="17"/>
        <v>0</v>
      </c>
      <c r="O38" s="144">
        <f t="shared" si="17"/>
        <v>0</v>
      </c>
      <c r="P38" s="144">
        <f t="shared" si="17"/>
        <v>0</v>
      </c>
      <c r="Q38" s="144">
        <f t="shared" si="17"/>
        <v>0</v>
      </c>
      <c r="R38" s="144">
        <f t="shared" si="17"/>
        <v>0</v>
      </c>
      <c r="S38" s="2" t="s">
        <v>97</v>
      </c>
    </row>
    <row r="39" spans="1:19" s="133" customFormat="1" ht="34.5" customHeight="1" x14ac:dyDescent="0.2">
      <c r="A39" s="126" t="str">
        <f t="shared" si="1"/>
        <v>b</v>
      </c>
      <c r="B39" s="68" t="s">
        <v>36</v>
      </c>
      <c r="C39" s="69"/>
      <c r="D39" s="48">
        <f t="shared" si="9"/>
        <v>0</v>
      </c>
      <c r="E39" s="49"/>
      <c r="F39" s="50"/>
      <c r="G39" s="51">
        <f t="shared" si="6"/>
        <v>0</v>
      </c>
      <c r="H39" s="52"/>
      <c r="I39" s="53"/>
      <c r="J39" s="51">
        <f t="shared" si="10"/>
        <v>0</v>
      </c>
      <c r="K39" s="52"/>
      <c r="L39" s="53"/>
      <c r="M39" s="53">
        <v>817.9</v>
      </c>
      <c r="N39" s="138"/>
      <c r="O39" s="138"/>
      <c r="P39" s="138"/>
      <c r="Q39" s="138"/>
      <c r="R39" s="138"/>
      <c r="S39" s="136"/>
    </row>
    <row r="40" spans="1:19" ht="90" x14ac:dyDescent="0.2">
      <c r="A40" s="126" t="str">
        <f t="shared" si="1"/>
        <v>a</v>
      </c>
      <c r="B40" s="68" t="s">
        <v>37</v>
      </c>
      <c r="C40" s="69"/>
      <c r="D40" s="48">
        <f t="shared" si="9"/>
        <v>185</v>
      </c>
      <c r="E40" s="49"/>
      <c r="F40" s="50">
        <v>185</v>
      </c>
      <c r="G40" s="51">
        <f t="shared" si="6"/>
        <v>315</v>
      </c>
      <c r="H40" s="52"/>
      <c r="I40" s="53">
        <v>315</v>
      </c>
      <c r="J40" s="51">
        <f t="shared" si="10"/>
        <v>236.7</v>
      </c>
      <c r="K40" s="52"/>
      <c r="L40" s="53">
        <v>236.7</v>
      </c>
      <c r="M40" s="53" t="s">
        <v>99</v>
      </c>
      <c r="N40" s="138"/>
      <c r="O40" s="138"/>
      <c r="P40" s="138"/>
      <c r="Q40" s="138"/>
      <c r="R40" s="138"/>
    </row>
    <row r="41" spans="1:19" ht="102" customHeight="1" x14ac:dyDescent="0.2">
      <c r="A41" s="126" t="str">
        <f t="shared" si="1"/>
        <v>a</v>
      </c>
      <c r="B41" s="68" t="s">
        <v>38</v>
      </c>
      <c r="C41" s="69"/>
      <c r="D41" s="70"/>
      <c r="E41" s="71"/>
      <c r="F41" s="72"/>
      <c r="G41" s="70">
        <f t="shared" si="6"/>
        <v>330</v>
      </c>
      <c r="H41" s="71"/>
      <c r="I41" s="72">
        <v>330</v>
      </c>
      <c r="J41" s="70">
        <f t="shared" si="10"/>
        <v>604.79999999999995</v>
      </c>
      <c r="K41" s="71">
        <v>274.8</v>
      </c>
      <c r="L41" s="72">
        <v>330</v>
      </c>
      <c r="M41" s="145"/>
      <c r="N41" s="146"/>
      <c r="O41" s="146"/>
      <c r="P41" s="146"/>
      <c r="Q41" s="146"/>
      <c r="R41" s="146"/>
    </row>
    <row r="42" spans="1:19" s="133" customFormat="1" ht="42.75" customHeight="1" x14ac:dyDescent="0.2">
      <c r="A42" s="126" t="str">
        <f t="shared" si="1"/>
        <v>a</v>
      </c>
      <c r="B42" s="62" t="s">
        <v>39</v>
      </c>
      <c r="C42" s="63">
        <v>1312</v>
      </c>
      <c r="D42" s="73">
        <f t="shared" ref="D42:D72" si="18">E42+F42</f>
        <v>0</v>
      </c>
      <c r="E42" s="65">
        <f>E43+E44+E45+E46+E47</f>
        <v>0</v>
      </c>
      <c r="F42" s="66">
        <f>F43+F44+F45+F46+F47</f>
        <v>0</v>
      </c>
      <c r="G42" s="74">
        <f t="shared" si="6"/>
        <v>6344.4000000000005</v>
      </c>
      <c r="H42" s="65">
        <f>H43+H44+H45+H46+H47</f>
        <v>6344.4000000000005</v>
      </c>
      <c r="I42" s="66">
        <f>I43+I44+I45+I46+I47</f>
        <v>0</v>
      </c>
      <c r="J42" s="74">
        <f t="shared" si="10"/>
        <v>3957</v>
      </c>
      <c r="K42" s="65">
        <f t="shared" ref="K42:R42" si="19">K43+K44+K45+K46+K47</f>
        <v>2507</v>
      </c>
      <c r="L42" s="66">
        <f t="shared" si="19"/>
        <v>1450</v>
      </c>
      <c r="M42" s="147">
        <f t="shared" si="19"/>
        <v>0</v>
      </c>
      <c r="N42" s="144">
        <f t="shared" si="19"/>
        <v>0</v>
      </c>
      <c r="O42" s="144">
        <f t="shared" si="19"/>
        <v>0</v>
      </c>
      <c r="P42" s="144">
        <f t="shared" si="19"/>
        <v>0</v>
      </c>
      <c r="Q42" s="144">
        <f t="shared" si="19"/>
        <v>0</v>
      </c>
      <c r="R42" s="144">
        <f t="shared" si="19"/>
        <v>0</v>
      </c>
      <c r="S42" s="2" t="s">
        <v>97</v>
      </c>
    </row>
    <row r="43" spans="1:19" s="133" customFormat="1" ht="39" customHeight="1" x14ac:dyDescent="0.2">
      <c r="A43" s="126" t="str">
        <f t="shared" si="1"/>
        <v>a</v>
      </c>
      <c r="B43" s="75" t="s">
        <v>40</v>
      </c>
      <c r="C43" s="69"/>
      <c r="D43" s="76">
        <f t="shared" si="18"/>
        <v>0</v>
      </c>
      <c r="E43" s="49"/>
      <c r="F43" s="49"/>
      <c r="G43" s="77">
        <f t="shared" si="6"/>
        <v>5776.6</v>
      </c>
      <c r="H43" s="49">
        <v>5776.6</v>
      </c>
      <c r="I43" s="49"/>
      <c r="J43" s="77">
        <f t="shared" si="10"/>
        <v>2206.8000000000002</v>
      </c>
      <c r="K43" s="49">
        <v>2206.8000000000002</v>
      </c>
      <c r="L43" s="49">
        <v>0</v>
      </c>
      <c r="M43" s="148"/>
      <c r="N43" s="149"/>
      <c r="O43" s="149"/>
      <c r="P43" s="149"/>
      <c r="Q43" s="149"/>
      <c r="R43" s="149"/>
      <c r="S43" s="136"/>
    </row>
    <row r="44" spans="1:19" s="133" customFormat="1" ht="25.5" customHeight="1" x14ac:dyDescent="0.2">
      <c r="A44" s="126" t="str">
        <f t="shared" si="1"/>
        <v>a</v>
      </c>
      <c r="B44" s="75" t="s">
        <v>41</v>
      </c>
      <c r="C44" s="69"/>
      <c r="D44" s="48">
        <f t="shared" si="18"/>
        <v>0</v>
      </c>
      <c r="E44" s="49"/>
      <c r="F44" s="50"/>
      <c r="G44" s="51">
        <f t="shared" si="6"/>
        <v>256</v>
      </c>
      <c r="H44" s="52">
        <v>256</v>
      </c>
      <c r="I44" s="53"/>
      <c r="J44" s="51">
        <f t="shared" si="10"/>
        <v>160</v>
      </c>
      <c r="K44" s="52">
        <v>160</v>
      </c>
      <c r="L44" s="53"/>
      <c r="M44" s="139"/>
      <c r="N44" s="138"/>
      <c r="O44" s="138"/>
      <c r="P44" s="138"/>
      <c r="Q44" s="138"/>
      <c r="R44" s="138"/>
      <c r="S44" s="136"/>
    </row>
    <row r="45" spans="1:19" s="133" customFormat="1" ht="35.25" customHeight="1" x14ac:dyDescent="0.2">
      <c r="A45" s="126" t="str">
        <f t="shared" si="1"/>
        <v>b</v>
      </c>
      <c r="B45" s="75" t="s">
        <v>42</v>
      </c>
      <c r="C45" s="78"/>
      <c r="D45" s="76">
        <f t="shared" si="18"/>
        <v>0</v>
      </c>
      <c r="E45" s="49"/>
      <c r="F45" s="50"/>
      <c r="G45" s="77">
        <f t="shared" si="6"/>
        <v>0</v>
      </c>
      <c r="H45" s="49"/>
      <c r="I45" s="50"/>
      <c r="J45" s="77">
        <f t="shared" si="10"/>
        <v>0</v>
      </c>
      <c r="K45" s="49"/>
      <c r="L45" s="50">
        <v>0</v>
      </c>
      <c r="M45" s="148"/>
      <c r="N45" s="149"/>
      <c r="O45" s="149"/>
      <c r="P45" s="149"/>
      <c r="Q45" s="149"/>
      <c r="R45" s="149"/>
      <c r="S45" s="136"/>
    </row>
    <row r="46" spans="1:19" s="133" customFormat="1" ht="33.75" customHeight="1" x14ac:dyDescent="0.2">
      <c r="A46" s="126" t="str">
        <f t="shared" si="1"/>
        <v>a</v>
      </c>
      <c r="B46" s="75" t="s">
        <v>43</v>
      </c>
      <c r="C46" s="79"/>
      <c r="D46" s="48">
        <f t="shared" si="18"/>
        <v>0</v>
      </c>
      <c r="E46" s="49"/>
      <c r="F46" s="50"/>
      <c r="G46" s="51">
        <f t="shared" si="6"/>
        <v>311.8</v>
      </c>
      <c r="H46" s="52">
        <v>311.8</v>
      </c>
      <c r="I46" s="53"/>
      <c r="J46" s="51">
        <f t="shared" si="10"/>
        <v>140.19999999999999</v>
      </c>
      <c r="K46" s="52">
        <v>140.19999999999999</v>
      </c>
      <c r="L46" s="53"/>
      <c r="M46" s="139"/>
      <c r="N46" s="138"/>
      <c r="O46" s="138"/>
      <c r="P46" s="138"/>
      <c r="Q46" s="138"/>
      <c r="R46" s="138"/>
      <c r="S46" s="136"/>
    </row>
    <row r="47" spans="1:19" s="133" customFormat="1" ht="25.5" customHeight="1" x14ac:dyDescent="0.2">
      <c r="A47" s="126"/>
      <c r="B47" s="75" t="s">
        <v>44</v>
      </c>
      <c r="C47" s="79"/>
      <c r="D47" s="48">
        <f t="shared" si="18"/>
        <v>0</v>
      </c>
      <c r="E47" s="49"/>
      <c r="F47" s="50"/>
      <c r="G47" s="51">
        <f t="shared" si="6"/>
        <v>0</v>
      </c>
      <c r="H47" s="52"/>
      <c r="I47" s="53">
        <v>0</v>
      </c>
      <c r="J47" s="51">
        <f t="shared" si="10"/>
        <v>1450</v>
      </c>
      <c r="K47" s="52"/>
      <c r="L47" s="53">
        <v>1450</v>
      </c>
      <c r="M47" s="139"/>
      <c r="N47" s="138"/>
      <c r="O47" s="138"/>
      <c r="P47" s="138"/>
      <c r="Q47" s="138"/>
      <c r="R47" s="138"/>
      <c r="S47" s="2"/>
    </row>
    <row r="48" spans="1:19" ht="22.5" x14ac:dyDescent="0.2">
      <c r="A48" s="126" t="str">
        <f t="shared" si="1"/>
        <v>a</v>
      </c>
      <c r="B48" s="20" t="s">
        <v>45</v>
      </c>
      <c r="C48" s="21">
        <v>14</v>
      </c>
      <c r="D48" s="22">
        <f t="shared" si="18"/>
        <v>2305</v>
      </c>
      <c r="E48" s="23">
        <f>E49+E56+E71+E72+E73</f>
        <v>0</v>
      </c>
      <c r="F48" s="80">
        <f>F49+F56+F71+F72+F73</f>
        <v>2305</v>
      </c>
      <c r="G48" s="24">
        <f>H48+I48</f>
        <v>2305</v>
      </c>
      <c r="H48" s="23">
        <f>H49+H56+H71+H72+H73</f>
        <v>0</v>
      </c>
      <c r="I48" s="80">
        <f>I49+I56+I71+I72+I73</f>
        <v>2305</v>
      </c>
      <c r="J48" s="24">
        <f t="shared" si="10"/>
        <v>1238.1999999999998</v>
      </c>
      <c r="K48" s="23">
        <f t="shared" ref="K48:R48" si="20">K49+K56+K71+K72+K73</f>
        <v>0</v>
      </c>
      <c r="L48" s="80">
        <f t="shared" si="20"/>
        <v>1238.1999999999998</v>
      </c>
      <c r="M48" s="150">
        <f t="shared" si="20"/>
        <v>1673</v>
      </c>
      <c r="N48" s="150">
        <f t="shared" si="20"/>
        <v>0</v>
      </c>
      <c r="O48" s="150">
        <f t="shared" si="20"/>
        <v>0</v>
      </c>
      <c r="P48" s="150">
        <f t="shared" si="20"/>
        <v>0</v>
      </c>
      <c r="Q48" s="150">
        <f t="shared" si="20"/>
        <v>0</v>
      </c>
      <c r="R48" s="150">
        <f t="shared" si="20"/>
        <v>0</v>
      </c>
      <c r="S48" s="136"/>
    </row>
    <row r="49" spans="1:19" ht="22.5" x14ac:dyDescent="0.2">
      <c r="A49" s="126" t="str">
        <f t="shared" si="1"/>
        <v>a</v>
      </c>
      <c r="B49" s="25" t="s">
        <v>46</v>
      </c>
      <c r="C49" s="30">
        <v>141</v>
      </c>
      <c r="D49" s="31">
        <f t="shared" si="18"/>
        <v>2120</v>
      </c>
      <c r="E49" s="81">
        <f>SUM(E50,E51,E52)</f>
        <v>0</v>
      </c>
      <c r="F49" s="82">
        <f>SUM(F50,F51,F52)</f>
        <v>2120</v>
      </c>
      <c r="G49" s="31">
        <f t="shared" ref="G49:G73" si="21">H49+I49</f>
        <v>2120</v>
      </c>
      <c r="H49" s="81">
        <f>SUM(H50,H51,H52)</f>
        <v>0</v>
      </c>
      <c r="I49" s="82">
        <f>SUM(I50,I51,I52)</f>
        <v>2120</v>
      </c>
      <c r="J49" s="31">
        <f t="shared" si="10"/>
        <v>913</v>
      </c>
      <c r="K49" s="81">
        <f t="shared" ref="K49:R49" si="22">SUM(K50,K51,K52)</f>
        <v>0</v>
      </c>
      <c r="L49" s="82">
        <f t="shared" si="22"/>
        <v>913</v>
      </c>
      <c r="M49" s="151">
        <f t="shared" si="22"/>
        <v>1550</v>
      </c>
      <c r="N49" s="151">
        <f t="shared" si="22"/>
        <v>0</v>
      </c>
      <c r="O49" s="151">
        <f t="shared" si="22"/>
        <v>0</v>
      </c>
      <c r="P49" s="151">
        <f t="shared" si="22"/>
        <v>0</v>
      </c>
      <c r="Q49" s="151">
        <f t="shared" si="22"/>
        <v>0</v>
      </c>
      <c r="R49" s="151">
        <f t="shared" si="22"/>
        <v>0</v>
      </c>
      <c r="S49" s="2" t="s">
        <v>97</v>
      </c>
    </row>
    <row r="50" spans="1:19" ht="23.25" customHeight="1" x14ac:dyDescent="0.2">
      <c r="A50" s="126" t="str">
        <f t="shared" si="1"/>
        <v>a</v>
      </c>
      <c r="B50" s="83" t="s">
        <v>47</v>
      </c>
      <c r="C50" s="63">
        <v>1411</v>
      </c>
      <c r="D50" s="70">
        <f t="shared" si="18"/>
        <v>100</v>
      </c>
      <c r="E50" s="84"/>
      <c r="F50" s="85">
        <v>100</v>
      </c>
      <c r="G50" s="70">
        <f t="shared" si="21"/>
        <v>100</v>
      </c>
      <c r="H50" s="84"/>
      <c r="I50" s="85">
        <v>100</v>
      </c>
      <c r="J50" s="70">
        <f t="shared" si="10"/>
        <v>22.7</v>
      </c>
      <c r="K50" s="84"/>
      <c r="L50" s="85">
        <v>22.7</v>
      </c>
      <c r="M50" s="152">
        <v>180</v>
      </c>
      <c r="N50" s="152"/>
      <c r="O50" s="152"/>
      <c r="P50" s="152"/>
      <c r="Q50" s="152"/>
      <c r="R50" s="152"/>
    </row>
    <row r="51" spans="1:19" ht="23.25" customHeight="1" x14ac:dyDescent="0.2">
      <c r="A51" s="126" t="str">
        <f t="shared" si="1"/>
        <v>b</v>
      </c>
      <c r="B51" s="83" t="s">
        <v>48</v>
      </c>
      <c r="C51" s="63">
        <v>1412</v>
      </c>
      <c r="D51" s="86">
        <f t="shared" si="18"/>
        <v>0</v>
      </c>
      <c r="E51" s="87"/>
      <c r="F51" s="88"/>
      <c r="G51" s="89">
        <f t="shared" si="21"/>
        <v>0</v>
      </c>
      <c r="H51" s="90"/>
      <c r="I51" s="91"/>
      <c r="J51" s="89">
        <f t="shared" si="10"/>
        <v>0</v>
      </c>
      <c r="K51" s="90"/>
      <c r="L51" s="91"/>
      <c r="M51" s="153"/>
      <c r="N51" s="154"/>
      <c r="O51" s="154"/>
      <c r="P51" s="154"/>
      <c r="Q51" s="154"/>
      <c r="R51" s="154"/>
    </row>
    <row r="52" spans="1:19" ht="23.25" customHeight="1" x14ac:dyDescent="0.2">
      <c r="A52" s="126" t="str">
        <f t="shared" si="1"/>
        <v>a</v>
      </c>
      <c r="B52" s="83" t="s">
        <v>49</v>
      </c>
      <c r="C52" s="63">
        <v>1415</v>
      </c>
      <c r="D52" s="92">
        <f t="shared" si="18"/>
        <v>2020</v>
      </c>
      <c r="E52" s="93">
        <f>SUM(E53:E55)</f>
        <v>0</v>
      </c>
      <c r="F52" s="94">
        <f>SUM(F53:F55)</f>
        <v>2020</v>
      </c>
      <c r="G52" s="92">
        <f t="shared" si="21"/>
        <v>2020</v>
      </c>
      <c r="H52" s="93">
        <f>SUM(H53:H55)</f>
        <v>0</v>
      </c>
      <c r="I52" s="94">
        <f>SUM(I53:I55)</f>
        <v>2020</v>
      </c>
      <c r="J52" s="92">
        <f t="shared" si="10"/>
        <v>890.3</v>
      </c>
      <c r="K52" s="93">
        <f t="shared" ref="K52:R52" si="23">SUM(K53:K55)</f>
        <v>0</v>
      </c>
      <c r="L52" s="94">
        <f t="shared" si="23"/>
        <v>890.3</v>
      </c>
      <c r="M52" s="155">
        <f t="shared" si="23"/>
        <v>1370</v>
      </c>
      <c r="N52" s="155">
        <f t="shared" si="23"/>
        <v>0</v>
      </c>
      <c r="O52" s="155">
        <f t="shared" si="23"/>
        <v>0</v>
      </c>
      <c r="P52" s="155">
        <f t="shared" si="23"/>
        <v>0</v>
      </c>
      <c r="Q52" s="155">
        <f t="shared" si="23"/>
        <v>0</v>
      </c>
      <c r="R52" s="155">
        <f t="shared" si="23"/>
        <v>0</v>
      </c>
    </row>
    <row r="53" spans="1:19" ht="37.5" customHeight="1" x14ac:dyDescent="0.2">
      <c r="A53" s="126" t="str">
        <f t="shared" si="1"/>
        <v>a</v>
      </c>
      <c r="B53" s="95" t="s">
        <v>50</v>
      </c>
      <c r="C53" s="96">
        <v>14151</v>
      </c>
      <c r="D53" s="70">
        <f t="shared" si="18"/>
        <v>2000</v>
      </c>
      <c r="E53" s="84"/>
      <c r="F53" s="85">
        <v>2000</v>
      </c>
      <c r="G53" s="70">
        <f t="shared" si="21"/>
        <v>2000</v>
      </c>
      <c r="H53" s="84"/>
      <c r="I53" s="85">
        <v>2000</v>
      </c>
      <c r="J53" s="97">
        <f>K53+L53</f>
        <v>804</v>
      </c>
      <c r="K53" s="84"/>
      <c r="L53" s="85">
        <v>804</v>
      </c>
      <c r="M53" s="152">
        <v>1350</v>
      </c>
      <c r="N53" s="152"/>
      <c r="O53" s="152"/>
      <c r="P53" s="152"/>
      <c r="Q53" s="152"/>
      <c r="R53" s="152"/>
      <c r="S53" s="2" t="s">
        <v>99</v>
      </c>
    </row>
    <row r="54" spans="1:19" ht="63" customHeight="1" x14ac:dyDescent="0.2">
      <c r="A54" s="126" t="str">
        <f t="shared" si="1"/>
        <v>a</v>
      </c>
      <c r="B54" s="95" t="s">
        <v>51</v>
      </c>
      <c r="C54" s="96">
        <v>14154</v>
      </c>
      <c r="D54" s="70">
        <f t="shared" si="18"/>
        <v>20</v>
      </c>
      <c r="E54" s="84"/>
      <c r="F54" s="85">
        <v>20</v>
      </c>
      <c r="G54" s="70">
        <f t="shared" si="21"/>
        <v>20</v>
      </c>
      <c r="H54" s="84"/>
      <c r="I54" s="85">
        <v>20</v>
      </c>
      <c r="J54" s="70">
        <f t="shared" si="10"/>
        <v>86.3</v>
      </c>
      <c r="K54" s="84"/>
      <c r="L54" s="85">
        <v>86.3</v>
      </c>
      <c r="M54" s="152">
        <v>20</v>
      </c>
      <c r="N54" s="152"/>
      <c r="O54" s="152"/>
      <c r="P54" s="152"/>
      <c r="Q54" s="152"/>
      <c r="R54" s="152"/>
    </row>
    <row r="55" spans="1:19" ht="28.5" customHeight="1" x14ac:dyDescent="0.2">
      <c r="A55" s="126" t="str">
        <f t="shared" si="1"/>
        <v>b</v>
      </c>
      <c r="B55" s="95" t="s">
        <v>52</v>
      </c>
      <c r="C55" s="96">
        <v>14159</v>
      </c>
      <c r="D55" s="70">
        <f t="shared" si="18"/>
        <v>0</v>
      </c>
      <c r="E55" s="84"/>
      <c r="F55" s="85"/>
      <c r="G55" s="70">
        <f t="shared" si="21"/>
        <v>0</v>
      </c>
      <c r="H55" s="84"/>
      <c r="I55" s="85"/>
      <c r="J55" s="70">
        <f t="shared" si="10"/>
        <v>0</v>
      </c>
      <c r="K55" s="84"/>
      <c r="L55" s="85"/>
      <c r="M55" s="156"/>
      <c r="N55" s="152"/>
      <c r="O55" s="152"/>
      <c r="P55" s="152"/>
      <c r="Q55" s="152"/>
      <c r="R55" s="152"/>
    </row>
    <row r="56" spans="1:19" ht="41.25" customHeight="1" x14ac:dyDescent="0.2">
      <c r="A56" s="126" t="str">
        <f t="shared" si="1"/>
        <v>a</v>
      </c>
      <c r="B56" s="25" t="s">
        <v>53</v>
      </c>
      <c r="C56" s="30">
        <v>142</v>
      </c>
      <c r="D56" s="31">
        <f t="shared" si="18"/>
        <v>70</v>
      </c>
      <c r="E56" s="81">
        <f>E57+E68</f>
        <v>0</v>
      </c>
      <c r="F56" s="82">
        <f>F57+F68</f>
        <v>70</v>
      </c>
      <c r="G56" s="31">
        <f t="shared" si="21"/>
        <v>70</v>
      </c>
      <c r="H56" s="81">
        <f>H57+H68</f>
        <v>0</v>
      </c>
      <c r="I56" s="82">
        <f>I57+I68</f>
        <v>70</v>
      </c>
      <c r="J56" s="31">
        <f t="shared" si="10"/>
        <v>84.9</v>
      </c>
      <c r="K56" s="81">
        <f t="shared" ref="K56:R56" si="24">K57+K68</f>
        <v>0</v>
      </c>
      <c r="L56" s="82">
        <f t="shared" si="24"/>
        <v>84.9</v>
      </c>
      <c r="M56" s="157">
        <f t="shared" si="24"/>
        <v>45</v>
      </c>
      <c r="N56" s="157">
        <f t="shared" si="24"/>
        <v>0</v>
      </c>
      <c r="O56" s="157">
        <f t="shared" si="24"/>
        <v>0</v>
      </c>
      <c r="P56" s="157">
        <f t="shared" si="24"/>
        <v>0</v>
      </c>
      <c r="Q56" s="157">
        <f t="shared" si="24"/>
        <v>0</v>
      </c>
      <c r="R56" s="157">
        <f t="shared" si="24"/>
        <v>0</v>
      </c>
    </row>
    <row r="57" spans="1:19" ht="39.75" customHeight="1" x14ac:dyDescent="0.2">
      <c r="A57" s="126" t="str">
        <f t="shared" si="1"/>
        <v>a</v>
      </c>
      <c r="B57" s="83" t="s">
        <v>54</v>
      </c>
      <c r="C57" s="63">
        <v>1422</v>
      </c>
      <c r="D57" s="64">
        <f t="shared" si="18"/>
        <v>50</v>
      </c>
      <c r="E57" s="65">
        <f>SUM(E58:E67)</f>
        <v>0</v>
      </c>
      <c r="F57" s="66">
        <f>SUM(F58:F67)</f>
        <v>50</v>
      </c>
      <c r="G57" s="67">
        <f t="shared" si="21"/>
        <v>50</v>
      </c>
      <c r="H57" s="65">
        <f>SUM(H58:H67)</f>
        <v>0</v>
      </c>
      <c r="I57" s="66">
        <f>SUM(I58:I67)</f>
        <v>50</v>
      </c>
      <c r="J57" s="67">
        <f t="shared" si="10"/>
        <v>41.8</v>
      </c>
      <c r="K57" s="65">
        <f t="shared" ref="K57:R57" si="25">SUM(K58:K67)</f>
        <v>0</v>
      </c>
      <c r="L57" s="66">
        <f t="shared" si="25"/>
        <v>41.8</v>
      </c>
      <c r="M57" s="144">
        <f t="shared" si="25"/>
        <v>42</v>
      </c>
      <c r="N57" s="144">
        <f t="shared" si="25"/>
        <v>0</v>
      </c>
      <c r="O57" s="144">
        <f t="shared" si="25"/>
        <v>0</v>
      </c>
      <c r="P57" s="144">
        <f t="shared" si="25"/>
        <v>0</v>
      </c>
      <c r="Q57" s="144">
        <f t="shared" si="25"/>
        <v>0</v>
      </c>
      <c r="R57" s="144">
        <f t="shared" si="25"/>
        <v>0</v>
      </c>
      <c r="S57" s="2" t="s">
        <v>97</v>
      </c>
    </row>
    <row r="58" spans="1:19" s="160" customFormat="1" ht="38.25" customHeight="1" x14ac:dyDescent="0.2">
      <c r="A58" s="126" t="str">
        <f t="shared" si="1"/>
        <v>b</v>
      </c>
      <c r="B58" s="95" t="s">
        <v>55</v>
      </c>
      <c r="C58" s="96">
        <v>14222</v>
      </c>
      <c r="D58" s="98">
        <f t="shared" si="18"/>
        <v>0</v>
      </c>
      <c r="E58" s="99"/>
      <c r="F58" s="100"/>
      <c r="G58" s="98">
        <f t="shared" si="21"/>
        <v>0</v>
      </c>
      <c r="H58" s="99"/>
      <c r="I58" s="100"/>
      <c r="J58" s="98">
        <f t="shared" si="10"/>
        <v>0</v>
      </c>
      <c r="K58" s="99"/>
      <c r="L58" s="100"/>
      <c r="M58" s="158"/>
      <c r="N58" s="159"/>
      <c r="O58" s="159"/>
      <c r="P58" s="159"/>
      <c r="Q58" s="159"/>
      <c r="R58" s="159"/>
      <c r="S58" s="2"/>
    </row>
    <row r="59" spans="1:19" ht="32.25" customHeight="1" x14ac:dyDescent="0.2">
      <c r="A59" s="126" t="str">
        <f t="shared" si="1"/>
        <v>a</v>
      </c>
      <c r="B59" s="95" t="s">
        <v>56</v>
      </c>
      <c r="C59" s="96">
        <v>14223</v>
      </c>
      <c r="D59" s="70">
        <f t="shared" si="18"/>
        <v>10</v>
      </c>
      <c r="E59" s="84"/>
      <c r="F59" s="85">
        <v>10</v>
      </c>
      <c r="G59" s="70">
        <f t="shared" si="21"/>
        <v>10</v>
      </c>
      <c r="H59" s="84"/>
      <c r="I59" s="85">
        <v>10</v>
      </c>
      <c r="J59" s="70">
        <f t="shared" si="10"/>
        <v>7.8</v>
      </c>
      <c r="K59" s="84"/>
      <c r="L59" s="85">
        <v>7.8</v>
      </c>
      <c r="M59" s="152">
        <v>2</v>
      </c>
      <c r="N59" s="152"/>
      <c r="O59" s="152"/>
      <c r="P59" s="152"/>
      <c r="Q59" s="152"/>
      <c r="R59" s="152"/>
      <c r="S59" s="161"/>
    </row>
    <row r="60" spans="1:19" ht="24.75" customHeight="1" x14ac:dyDescent="0.2">
      <c r="A60" s="126" t="str">
        <f t="shared" si="1"/>
        <v>b</v>
      </c>
      <c r="B60" s="95" t="s">
        <v>57</v>
      </c>
      <c r="C60" s="96">
        <v>14227</v>
      </c>
      <c r="D60" s="70">
        <f t="shared" si="18"/>
        <v>0</v>
      </c>
      <c r="E60" s="84"/>
      <c r="F60" s="85"/>
      <c r="G60" s="70">
        <f t="shared" si="21"/>
        <v>0</v>
      </c>
      <c r="H60" s="84"/>
      <c r="I60" s="85"/>
      <c r="J60" s="70">
        <f t="shared" si="10"/>
        <v>0</v>
      </c>
      <c r="K60" s="84"/>
      <c r="L60" s="85"/>
      <c r="M60" s="156"/>
      <c r="N60" s="152"/>
      <c r="O60" s="152"/>
      <c r="P60" s="152"/>
      <c r="Q60" s="152"/>
      <c r="R60" s="152"/>
    </row>
    <row r="61" spans="1:19" ht="34.5" customHeight="1" x14ac:dyDescent="0.2">
      <c r="A61" s="126" t="str">
        <f t="shared" si="1"/>
        <v>b</v>
      </c>
      <c r="B61" s="95" t="s">
        <v>58</v>
      </c>
      <c r="C61" s="96">
        <v>14229</v>
      </c>
      <c r="D61" s="70">
        <f t="shared" si="18"/>
        <v>0</v>
      </c>
      <c r="E61" s="84"/>
      <c r="F61" s="85"/>
      <c r="G61" s="70">
        <f t="shared" si="21"/>
        <v>0</v>
      </c>
      <c r="H61" s="84"/>
      <c r="I61" s="85"/>
      <c r="J61" s="70">
        <f t="shared" si="10"/>
        <v>0</v>
      </c>
      <c r="K61" s="84"/>
      <c r="L61" s="85"/>
      <c r="M61" s="156"/>
      <c r="N61" s="152"/>
      <c r="O61" s="152"/>
      <c r="P61" s="152"/>
      <c r="Q61" s="152"/>
      <c r="R61" s="152"/>
    </row>
    <row r="62" spans="1:19" ht="39.75" customHeight="1" x14ac:dyDescent="0.2">
      <c r="A62" s="126" t="str">
        <f t="shared" si="1"/>
        <v>a</v>
      </c>
      <c r="B62" s="95" t="s">
        <v>59</v>
      </c>
      <c r="C62" s="96">
        <v>142212</v>
      </c>
      <c r="D62" s="70">
        <f t="shared" si="18"/>
        <v>0</v>
      </c>
      <c r="E62" s="84"/>
      <c r="F62" s="85"/>
      <c r="G62" s="70">
        <f t="shared" si="21"/>
        <v>0</v>
      </c>
      <c r="H62" s="84"/>
      <c r="I62" s="85"/>
      <c r="J62" s="70">
        <f t="shared" si="10"/>
        <v>0.2</v>
      </c>
      <c r="K62" s="84"/>
      <c r="L62" s="85">
        <v>0.2</v>
      </c>
      <c r="M62" s="152"/>
      <c r="N62" s="152"/>
      <c r="O62" s="152"/>
      <c r="P62" s="152"/>
      <c r="Q62" s="152"/>
      <c r="R62" s="152"/>
    </row>
    <row r="63" spans="1:19" ht="32.25" customHeight="1" x14ac:dyDescent="0.2">
      <c r="A63" s="126" t="str">
        <f t="shared" si="1"/>
        <v>b</v>
      </c>
      <c r="B63" s="95" t="s">
        <v>60</v>
      </c>
      <c r="C63" s="96">
        <v>142213</v>
      </c>
      <c r="D63" s="70">
        <f t="shared" si="18"/>
        <v>0</v>
      </c>
      <c r="E63" s="84"/>
      <c r="F63" s="85"/>
      <c r="G63" s="70">
        <f t="shared" si="21"/>
        <v>0</v>
      </c>
      <c r="H63" s="84"/>
      <c r="I63" s="85"/>
      <c r="J63" s="70">
        <f t="shared" si="10"/>
        <v>0</v>
      </c>
      <c r="K63" s="84"/>
      <c r="L63" s="85"/>
      <c r="M63" s="156"/>
      <c r="N63" s="152"/>
      <c r="O63" s="152"/>
      <c r="P63" s="152"/>
      <c r="Q63" s="152"/>
      <c r="R63" s="152"/>
    </row>
    <row r="64" spans="1:19" ht="59.25" customHeight="1" x14ac:dyDescent="0.2">
      <c r="A64" s="126" t="str">
        <f t="shared" si="1"/>
        <v>b</v>
      </c>
      <c r="B64" s="95" t="s">
        <v>61</v>
      </c>
      <c r="C64" s="96">
        <v>142215</v>
      </c>
      <c r="D64" s="70">
        <f t="shared" si="18"/>
        <v>0</v>
      </c>
      <c r="E64" s="84"/>
      <c r="F64" s="85"/>
      <c r="G64" s="70">
        <f t="shared" si="21"/>
        <v>0</v>
      </c>
      <c r="H64" s="84"/>
      <c r="I64" s="85"/>
      <c r="J64" s="70">
        <f t="shared" si="10"/>
        <v>0</v>
      </c>
      <c r="K64" s="84"/>
      <c r="L64" s="85"/>
      <c r="M64" s="156"/>
      <c r="N64" s="152"/>
      <c r="O64" s="152"/>
      <c r="P64" s="152"/>
      <c r="Q64" s="152"/>
      <c r="R64" s="152"/>
    </row>
    <row r="65" spans="1:18" ht="78.75" x14ac:dyDescent="0.2">
      <c r="A65" s="126" t="str">
        <f t="shared" si="1"/>
        <v>b</v>
      </c>
      <c r="B65" s="95" t="s">
        <v>62</v>
      </c>
      <c r="C65" s="96">
        <v>142216</v>
      </c>
      <c r="D65" s="70">
        <f t="shared" si="18"/>
        <v>0</v>
      </c>
      <c r="E65" s="84"/>
      <c r="F65" s="85"/>
      <c r="G65" s="70">
        <f t="shared" si="21"/>
        <v>0</v>
      </c>
      <c r="H65" s="84"/>
      <c r="I65" s="85"/>
      <c r="J65" s="70">
        <f t="shared" si="10"/>
        <v>0</v>
      </c>
      <c r="K65" s="84"/>
      <c r="L65" s="85"/>
      <c r="M65" s="156"/>
      <c r="N65" s="152"/>
      <c r="O65" s="152"/>
      <c r="P65" s="152"/>
      <c r="Q65" s="152"/>
      <c r="R65" s="152"/>
    </row>
    <row r="66" spans="1:18" ht="60.75" customHeight="1" x14ac:dyDescent="0.2">
      <c r="A66" s="126" t="str">
        <f t="shared" si="1"/>
        <v>a</v>
      </c>
      <c r="B66" s="95" t="s">
        <v>63</v>
      </c>
      <c r="C66" s="96">
        <v>142214</v>
      </c>
      <c r="D66" s="70">
        <f t="shared" si="18"/>
        <v>40</v>
      </c>
      <c r="E66" s="84"/>
      <c r="F66" s="85">
        <v>40</v>
      </c>
      <c r="G66" s="70">
        <f t="shared" si="21"/>
        <v>40</v>
      </c>
      <c r="H66" s="84"/>
      <c r="I66" s="85">
        <v>40</v>
      </c>
      <c r="J66" s="70">
        <f t="shared" si="10"/>
        <v>33.799999999999997</v>
      </c>
      <c r="K66" s="84"/>
      <c r="L66" s="85">
        <v>33.799999999999997</v>
      </c>
      <c r="M66" s="152">
        <v>40</v>
      </c>
      <c r="N66" s="152"/>
      <c r="O66" s="152"/>
      <c r="P66" s="152"/>
      <c r="Q66" s="152"/>
      <c r="R66" s="152"/>
    </row>
    <row r="67" spans="1:18" ht="39" customHeight="1" x14ac:dyDescent="0.2">
      <c r="A67" s="126" t="str">
        <f t="shared" si="1"/>
        <v>b</v>
      </c>
      <c r="B67" s="95" t="s">
        <v>64</v>
      </c>
      <c r="C67" s="96">
        <v>142299</v>
      </c>
      <c r="D67" s="70">
        <f t="shared" si="18"/>
        <v>0</v>
      </c>
      <c r="E67" s="84"/>
      <c r="F67" s="85"/>
      <c r="G67" s="70">
        <f t="shared" si="21"/>
        <v>0</v>
      </c>
      <c r="H67" s="84"/>
      <c r="I67" s="85"/>
      <c r="J67" s="70">
        <f t="shared" si="10"/>
        <v>0</v>
      </c>
      <c r="K67" s="84"/>
      <c r="L67" s="85"/>
      <c r="M67" s="156"/>
      <c r="N67" s="152"/>
      <c r="O67" s="152"/>
      <c r="P67" s="152"/>
      <c r="Q67" s="152"/>
      <c r="R67" s="152"/>
    </row>
    <row r="68" spans="1:18" ht="41.25" customHeight="1" x14ac:dyDescent="0.2">
      <c r="A68" s="126" t="str">
        <f t="shared" si="1"/>
        <v>a</v>
      </c>
      <c r="B68" s="83" t="s">
        <v>65</v>
      </c>
      <c r="C68" s="63">
        <v>1423</v>
      </c>
      <c r="D68" s="64">
        <f t="shared" si="18"/>
        <v>20</v>
      </c>
      <c r="E68" s="65">
        <f>E69+E70</f>
        <v>0</v>
      </c>
      <c r="F68" s="66">
        <f>F69+F70</f>
        <v>20</v>
      </c>
      <c r="G68" s="67">
        <f t="shared" si="21"/>
        <v>20</v>
      </c>
      <c r="H68" s="65">
        <f>H69+H70</f>
        <v>0</v>
      </c>
      <c r="I68" s="66">
        <f>I69+I70</f>
        <v>20</v>
      </c>
      <c r="J68" s="67">
        <f t="shared" si="10"/>
        <v>43.1</v>
      </c>
      <c r="K68" s="65">
        <f t="shared" ref="K68:R68" si="26">K69+K70</f>
        <v>0</v>
      </c>
      <c r="L68" s="66">
        <f t="shared" si="26"/>
        <v>43.1</v>
      </c>
      <c r="M68" s="162">
        <f t="shared" si="26"/>
        <v>3</v>
      </c>
      <c r="N68" s="162">
        <f t="shared" si="26"/>
        <v>0</v>
      </c>
      <c r="O68" s="162">
        <f t="shared" si="26"/>
        <v>0</v>
      </c>
      <c r="P68" s="162">
        <f t="shared" si="26"/>
        <v>0</v>
      </c>
      <c r="Q68" s="162">
        <f t="shared" si="26"/>
        <v>0</v>
      </c>
      <c r="R68" s="162">
        <f t="shared" si="26"/>
        <v>0</v>
      </c>
    </row>
    <row r="69" spans="1:18" ht="25.5" customHeight="1" x14ac:dyDescent="0.2">
      <c r="A69" s="126" t="str">
        <f t="shared" si="1"/>
        <v>b</v>
      </c>
      <c r="B69" s="95" t="s">
        <v>66</v>
      </c>
      <c r="C69" s="96">
        <v>14231</v>
      </c>
      <c r="D69" s="70">
        <f t="shared" si="18"/>
        <v>0</v>
      </c>
      <c r="E69" s="84"/>
      <c r="F69" s="85"/>
      <c r="G69" s="70">
        <f t="shared" si="21"/>
        <v>0</v>
      </c>
      <c r="H69" s="84"/>
      <c r="I69" s="85"/>
      <c r="J69" s="70">
        <f t="shared" si="10"/>
        <v>0</v>
      </c>
      <c r="K69" s="84"/>
      <c r="L69" s="85"/>
      <c r="M69" s="156"/>
      <c r="N69" s="152"/>
      <c r="O69" s="152"/>
      <c r="P69" s="152"/>
      <c r="Q69" s="152"/>
      <c r="R69" s="152"/>
    </row>
    <row r="70" spans="1:18" ht="35.25" customHeight="1" x14ac:dyDescent="0.2">
      <c r="A70" s="126" t="str">
        <f t="shared" si="1"/>
        <v>a</v>
      </c>
      <c r="B70" s="95" t="s">
        <v>67</v>
      </c>
      <c r="C70" s="96">
        <v>14232</v>
      </c>
      <c r="D70" s="70">
        <f t="shared" si="18"/>
        <v>20</v>
      </c>
      <c r="E70" s="84"/>
      <c r="F70" s="85">
        <v>20</v>
      </c>
      <c r="G70" s="70">
        <f t="shared" si="21"/>
        <v>20</v>
      </c>
      <c r="H70" s="84"/>
      <c r="I70" s="85">
        <v>20</v>
      </c>
      <c r="J70" s="70">
        <f t="shared" si="10"/>
        <v>43.1</v>
      </c>
      <c r="K70" s="84"/>
      <c r="L70" s="85">
        <v>43.1</v>
      </c>
      <c r="M70" s="163">
        <v>3</v>
      </c>
      <c r="N70" s="152"/>
      <c r="O70" s="152"/>
      <c r="P70" s="152"/>
      <c r="Q70" s="152"/>
      <c r="R70" s="152"/>
    </row>
    <row r="71" spans="1:18" ht="38.25" customHeight="1" x14ac:dyDescent="0.2">
      <c r="A71" s="126" t="str">
        <f t="shared" si="1"/>
        <v>a</v>
      </c>
      <c r="B71" s="25" t="s">
        <v>68</v>
      </c>
      <c r="C71" s="30">
        <v>143</v>
      </c>
      <c r="D71" s="54">
        <f>E71+F71</f>
        <v>100</v>
      </c>
      <c r="E71" s="55"/>
      <c r="F71" s="124">
        <v>100</v>
      </c>
      <c r="G71" s="101">
        <f t="shared" si="21"/>
        <v>100</v>
      </c>
      <c r="H71" s="55"/>
      <c r="I71" s="124">
        <v>100</v>
      </c>
      <c r="J71" s="101">
        <f t="shared" si="10"/>
        <v>149.19999999999999</v>
      </c>
      <c r="K71" s="55"/>
      <c r="L71" s="124">
        <v>149.19999999999999</v>
      </c>
      <c r="M71" s="157">
        <v>70</v>
      </c>
      <c r="N71" s="157"/>
      <c r="O71" s="157"/>
      <c r="P71" s="157"/>
      <c r="Q71" s="157"/>
      <c r="R71" s="157"/>
    </row>
    <row r="72" spans="1:18" ht="46.5" customHeight="1" x14ac:dyDescent="0.2">
      <c r="A72" s="126" t="str">
        <f t="shared" ref="A72:A101" si="27">IF((D72+G72+J72)&lt;&gt;0,"a","b")</f>
        <v>b</v>
      </c>
      <c r="B72" s="25" t="s">
        <v>69</v>
      </c>
      <c r="C72" s="30">
        <v>144</v>
      </c>
      <c r="D72" s="54">
        <f t="shared" si="18"/>
        <v>0</v>
      </c>
      <c r="E72" s="55"/>
      <c r="F72" s="124"/>
      <c r="G72" s="54">
        <f t="shared" si="21"/>
        <v>0</v>
      </c>
      <c r="H72" s="55"/>
      <c r="I72" s="124"/>
      <c r="J72" s="54">
        <f t="shared" si="10"/>
        <v>0</v>
      </c>
      <c r="K72" s="55"/>
      <c r="L72" s="124"/>
      <c r="M72" s="164"/>
      <c r="N72" s="157"/>
      <c r="O72" s="157"/>
      <c r="P72" s="157"/>
      <c r="Q72" s="157"/>
      <c r="R72" s="157"/>
    </row>
    <row r="73" spans="1:18" ht="39" customHeight="1" x14ac:dyDescent="0.2">
      <c r="A73" s="126" t="str">
        <f t="shared" si="27"/>
        <v>a</v>
      </c>
      <c r="B73" s="25" t="s">
        <v>70</v>
      </c>
      <c r="C73" s="30">
        <v>145</v>
      </c>
      <c r="D73" s="54">
        <f>E73+F73</f>
        <v>15</v>
      </c>
      <c r="E73" s="55"/>
      <c r="F73" s="124">
        <v>15</v>
      </c>
      <c r="G73" s="54">
        <f t="shared" si="21"/>
        <v>15</v>
      </c>
      <c r="H73" s="55"/>
      <c r="I73" s="124">
        <v>15</v>
      </c>
      <c r="J73" s="54">
        <f t="shared" si="10"/>
        <v>91.1</v>
      </c>
      <c r="K73" s="55"/>
      <c r="L73" s="124">
        <v>91.1</v>
      </c>
      <c r="M73" s="157">
        <v>8</v>
      </c>
      <c r="N73" s="157"/>
      <c r="O73" s="157"/>
      <c r="P73" s="157"/>
      <c r="Q73" s="157"/>
      <c r="R73" s="157"/>
    </row>
    <row r="74" spans="1:18" ht="11.25" x14ac:dyDescent="0.2">
      <c r="A74" s="126" t="str">
        <f t="shared" si="27"/>
        <v>b</v>
      </c>
      <c r="B74" s="102"/>
      <c r="C74" s="103"/>
      <c r="D74" s="104"/>
      <c r="E74" s="105"/>
      <c r="F74" s="106"/>
      <c r="G74" s="104"/>
      <c r="H74" s="105"/>
      <c r="I74" s="106"/>
      <c r="J74" s="104"/>
      <c r="K74" s="105"/>
      <c r="L74" s="106"/>
      <c r="M74" s="165"/>
      <c r="N74" s="166"/>
      <c r="O74" s="166"/>
      <c r="P74" s="166"/>
      <c r="Q74" s="166"/>
      <c r="R74" s="166"/>
    </row>
    <row r="75" spans="1:18" ht="22.5" x14ac:dyDescent="0.2">
      <c r="A75" s="126" t="str">
        <f t="shared" si="27"/>
        <v>a</v>
      </c>
      <c r="B75" s="14" t="s">
        <v>11</v>
      </c>
      <c r="C75" s="11">
        <v>31</v>
      </c>
      <c r="D75" s="107">
        <f t="shared" ref="D75:D81" si="28">E75+F75</f>
        <v>40</v>
      </c>
      <c r="E75" s="108">
        <f>E76+E77+E78+E79</f>
        <v>0</v>
      </c>
      <c r="F75" s="109">
        <f>F76+F77+F78+F79</f>
        <v>40</v>
      </c>
      <c r="G75" s="107">
        <f t="shared" ref="G75:G81" si="29">H75+I75</f>
        <v>406.7</v>
      </c>
      <c r="H75" s="108">
        <f>H76+H77+H78+H79</f>
        <v>0</v>
      </c>
      <c r="I75" s="109">
        <f>I76+I77+I78+I79</f>
        <v>406.7</v>
      </c>
      <c r="J75" s="107">
        <f t="shared" ref="J75:J81" si="30">K75+L75</f>
        <v>75.899999999999991</v>
      </c>
      <c r="K75" s="108">
        <f t="shared" ref="K75:R75" si="31">K76+K77+K78+K79</f>
        <v>0</v>
      </c>
      <c r="L75" s="109">
        <f t="shared" si="31"/>
        <v>75.899999999999991</v>
      </c>
      <c r="M75" s="167">
        <f t="shared" si="31"/>
        <v>100</v>
      </c>
      <c r="N75" s="167">
        <f t="shared" si="31"/>
        <v>0</v>
      </c>
      <c r="O75" s="167">
        <f t="shared" si="31"/>
        <v>0</v>
      </c>
      <c r="P75" s="167">
        <f t="shared" si="31"/>
        <v>0</v>
      </c>
      <c r="Q75" s="167">
        <f t="shared" si="31"/>
        <v>0</v>
      </c>
      <c r="R75" s="167">
        <f t="shared" si="31"/>
        <v>0</v>
      </c>
    </row>
    <row r="76" spans="1:18" ht="22.5" x14ac:dyDescent="0.2">
      <c r="A76" s="126" t="str">
        <f t="shared" si="27"/>
        <v>a</v>
      </c>
      <c r="B76" s="25" t="s">
        <v>71</v>
      </c>
      <c r="C76" s="30">
        <v>311</v>
      </c>
      <c r="D76" s="54"/>
      <c r="E76" s="55"/>
      <c r="F76" s="124"/>
      <c r="G76" s="54">
        <f t="shared" si="29"/>
        <v>0</v>
      </c>
      <c r="H76" s="55"/>
      <c r="I76" s="124"/>
      <c r="J76" s="54">
        <f t="shared" si="30"/>
        <v>10.6</v>
      </c>
      <c r="K76" s="55"/>
      <c r="L76" s="124">
        <v>10.6</v>
      </c>
      <c r="M76" s="164"/>
      <c r="N76" s="157"/>
      <c r="O76" s="157"/>
      <c r="P76" s="157"/>
      <c r="Q76" s="157"/>
      <c r="R76" s="157"/>
    </row>
    <row r="77" spans="1:18" ht="22.5" x14ac:dyDescent="0.2">
      <c r="A77" s="126" t="str">
        <f t="shared" si="27"/>
        <v>b</v>
      </c>
      <c r="B77" s="25" t="s">
        <v>72</v>
      </c>
      <c r="C77" s="30">
        <v>312</v>
      </c>
      <c r="D77" s="54">
        <f t="shared" si="28"/>
        <v>0</v>
      </c>
      <c r="E77" s="55"/>
      <c r="F77" s="124">
        <v>0</v>
      </c>
      <c r="G77" s="54">
        <f t="shared" si="29"/>
        <v>0</v>
      </c>
      <c r="H77" s="55"/>
      <c r="I77" s="124"/>
      <c r="J77" s="54">
        <f t="shared" si="30"/>
        <v>0</v>
      </c>
      <c r="K77" s="55"/>
      <c r="L77" s="124"/>
      <c r="M77" s="157">
        <v>100</v>
      </c>
      <c r="N77" s="157"/>
      <c r="O77" s="157"/>
      <c r="P77" s="157"/>
      <c r="Q77" s="157"/>
      <c r="R77" s="157"/>
    </row>
    <row r="78" spans="1:18" ht="11.25" x14ac:dyDescent="0.2">
      <c r="A78" s="126" t="str">
        <f t="shared" si="27"/>
        <v>b</v>
      </c>
      <c r="B78" s="25" t="s">
        <v>73</v>
      </c>
      <c r="C78" s="30">
        <v>313</v>
      </c>
      <c r="D78" s="54">
        <f t="shared" si="28"/>
        <v>0</v>
      </c>
      <c r="E78" s="55"/>
      <c r="F78" s="124"/>
      <c r="G78" s="54">
        <f t="shared" si="29"/>
        <v>0</v>
      </c>
      <c r="H78" s="55"/>
      <c r="I78" s="124"/>
      <c r="J78" s="54">
        <f t="shared" si="30"/>
        <v>0</v>
      </c>
      <c r="K78" s="55"/>
      <c r="L78" s="124"/>
      <c r="M78" s="164"/>
      <c r="N78" s="157"/>
      <c r="O78" s="157"/>
      <c r="P78" s="157"/>
      <c r="Q78" s="157"/>
      <c r="R78" s="157"/>
    </row>
    <row r="79" spans="1:18" ht="22.5" x14ac:dyDescent="0.2">
      <c r="A79" s="126" t="str">
        <f t="shared" si="27"/>
        <v>a</v>
      </c>
      <c r="B79" s="25" t="s">
        <v>74</v>
      </c>
      <c r="C79" s="30">
        <v>314</v>
      </c>
      <c r="D79" s="31">
        <f t="shared" si="28"/>
        <v>40</v>
      </c>
      <c r="E79" s="81">
        <f>E80+E81</f>
        <v>0</v>
      </c>
      <c r="F79" s="82">
        <f>F80+F81</f>
        <v>40</v>
      </c>
      <c r="G79" s="31">
        <f t="shared" si="29"/>
        <v>406.7</v>
      </c>
      <c r="H79" s="81">
        <f>H80+H81</f>
        <v>0</v>
      </c>
      <c r="I79" s="82">
        <f>I80+I81</f>
        <v>406.7</v>
      </c>
      <c r="J79" s="31">
        <f t="shared" si="30"/>
        <v>65.3</v>
      </c>
      <c r="K79" s="81">
        <f t="shared" ref="K79:R79" si="32">K80+K81</f>
        <v>0</v>
      </c>
      <c r="L79" s="82">
        <f t="shared" si="32"/>
        <v>65.3</v>
      </c>
      <c r="M79" s="168">
        <f t="shared" si="32"/>
        <v>0</v>
      </c>
      <c r="N79" s="157">
        <f t="shared" si="32"/>
        <v>0</v>
      </c>
      <c r="O79" s="157">
        <f t="shared" si="32"/>
        <v>0</v>
      </c>
      <c r="P79" s="157">
        <f t="shared" si="32"/>
        <v>0</v>
      </c>
      <c r="Q79" s="157">
        <f t="shared" si="32"/>
        <v>0</v>
      </c>
      <c r="R79" s="157">
        <f t="shared" si="32"/>
        <v>0</v>
      </c>
    </row>
    <row r="80" spans="1:18" ht="11.25" x14ac:dyDescent="0.2">
      <c r="A80" s="126" t="str">
        <f t="shared" si="27"/>
        <v>a</v>
      </c>
      <c r="B80" s="83" t="s">
        <v>75</v>
      </c>
      <c r="C80" s="63">
        <v>3141</v>
      </c>
      <c r="D80" s="48"/>
      <c r="E80" s="49"/>
      <c r="F80" s="50"/>
      <c r="G80" s="51">
        <f>H80+I80</f>
        <v>406.7</v>
      </c>
      <c r="H80" s="52"/>
      <c r="I80" s="53">
        <v>406.7</v>
      </c>
      <c r="J80" s="51">
        <f>K80+L80</f>
        <v>65.3</v>
      </c>
      <c r="K80" s="52"/>
      <c r="L80" s="53">
        <v>65.3</v>
      </c>
      <c r="M80" s="139"/>
      <c r="N80" s="138"/>
      <c r="O80" s="138"/>
      <c r="P80" s="138"/>
      <c r="Q80" s="138"/>
      <c r="R80" s="138"/>
    </row>
    <row r="81" spans="1:19" ht="33.75" x14ac:dyDescent="0.2">
      <c r="A81" s="126" t="str">
        <f t="shared" si="27"/>
        <v>a</v>
      </c>
      <c r="B81" s="83" t="s">
        <v>76</v>
      </c>
      <c r="C81" s="63">
        <v>3143</v>
      </c>
      <c r="D81" s="48">
        <f t="shared" si="28"/>
        <v>40</v>
      </c>
      <c r="E81" s="49"/>
      <c r="F81" s="50">
        <v>40</v>
      </c>
      <c r="G81" s="51">
        <f t="shared" si="29"/>
        <v>0</v>
      </c>
      <c r="H81" s="52"/>
      <c r="I81" s="53"/>
      <c r="J81" s="51">
        <f t="shared" si="30"/>
        <v>0</v>
      </c>
      <c r="K81" s="52"/>
      <c r="L81" s="53"/>
      <c r="M81" s="139"/>
      <c r="N81" s="138"/>
      <c r="O81" s="138"/>
      <c r="P81" s="138"/>
      <c r="Q81" s="138"/>
      <c r="R81" s="138"/>
    </row>
    <row r="82" spans="1:19" ht="11.25" x14ac:dyDescent="0.2">
      <c r="A82" s="126" t="str">
        <f t="shared" si="27"/>
        <v>b</v>
      </c>
      <c r="B82" s="102"/>
      <c r="C82" s="103"/>
      <c r="D82" s="104"/>
      <c r="E82" s="105"/>
      <c r="F82" s="106"/>
      <c r="G82" s="104"/>
      <c r="H82" s="105"/>
      <c r="I82" s="106"/>
      <c r="J82" s="104"/>
      <c r="K82" s="105"/>
      <c r="L82" s="106"/>
      <c r="M82" s="165"/>
      <c r="N82" s="166"/>
      <c r="O82" s="166"/>
      <c r="P82" s="166"/>
      <c r="Q82" s="166"/>
      <c r="R82" s="166"/>
    </row>
    <row r="83" spans="1:19" ht="22.5" x14ac:dyDescent="0.2">
      <c r="A83" s="126" t="str">
        <f t="shared" si="27"/>
        <v>b</v>
      </c>
      <c r="B83" s="14" t="s">
        <v>12</v>
      </c>
      <c r="C83" s="11">
        <v>32</v>
      </c>
      <c r="D83" s="19">
        <f t="shared" ref="D83:D97" si="33">E83+F83</f>
        <v>0</v>
      </c>
      <c r="E83" s="110">
        <f>E84+E91</f>
        <v>0</v>
      </c>
      <c r="F83" s="111">
        <f>F84+F91</f>
        <v>0</v>
      </c>
      <c r="G83" s="19">
        <f t="shared" ref="G83:G97" si="34">H83+I83</f>
        <v>0</v>
      </c>
      <c r="H83" s="110">
        <f>H84+H91</f>
        <v>0</v>
      </c>
      <c r="I83" s="111">
        <f>I84+I91</f>
        <v>0</v>
      </c>
      <c r="J83" s="19">
        <f t="shared" ref="J83:J97" si="35">K83+L83</f>
        <v>0</v>
      </c>
      <c r="K83" s="110">
        <f t="shared" ref="K83:R83" si="36">K84+K91</f>
        <v>0</v>
      </c>
      <c r="L83" s="111">
        <f t="shared" si="36"/>
        <v>0</v>
      </c>
      <c r="M83" s="169">
        <f t="shared" si="36"/>
        <v>0</v>
      </c>
      <c r="N83" s="170">
        <f t="shared" si="36"/>
        <v>0</v>
      </c>
      <c r="O83" s="170">
        <f t="shared" si="36"/>
        <v>0</v>
      </c>
      <c r="P83" s="170">
        <f t="shared" si="36"/>
        <v>0</v>
      </c>
      <c r="Q83" s="170">
        <f t="shared" si="36"/>
        <v>0</v>
      </c>
      <c r="R83" s="170">
        <f t="shared" si="36"/>
        <v>0</v>
      </c>
    </row>
    <row r="84" spans="1:19" ht="11.25" x14ac:dyDescent="0.2">
      <c r="A84" s="126" t="str">
        <f t="shared" si="27"/>
        <v>b</v>
      </c>
      <c r="B84" s="25" t="s">
        <v>77</v>
      </c>
      <c r="C84" s="30">
        <v>321</v>
      </c>
      <c r="D84" s="31">
        <f t="shared" si="33"/>
        <v>0</v>
      </c>
      <c r="E84" s="81">
        <f>SUM(E85:E90)</f>
        <v>0</v>
      </c>
      <c r="F84" s="82">
        <f>SUM(F85:F90)</f>
        <v>0</v>
      </c>
      <c r="G84" s="31">
        <f t="shared" si="34"/>
        <v>0</v>
      </c>
      <c r="H84" s="81">
        <f>SUM(H85:H90)</f>
        <v>0</v>
      </c>
      <c r="I84" s="82">
        <f>SUM(I85:I90)</f>
        <v>0</v>
      </c>
      <c r="J84" s="31">
        <f t="shared" si="35"/>
        <v>0</v>
      </c>
      <c r="K84" s="81">
        <f t="shared" ref="K84:R84" si="37">SUM(K85:K90)</f>
        <v>0</v>
      </c>
      <c r="L84" s="82">
        <f t="shared" si="37"/>
        <v>0</v>
      </c>
      <c r="M84" s="171">
        <f t="shared" si="37"/>
        <v>0</v>
      </c>
      <c r="N84" s="151">
        <f t="shared" si="37"/>
        <v>0</v>
      </c>
      <c r="O84" s="151">
        <f t="shared" si="37"/>
        <v>0</v>
      </c>
      <c r="P84" s="151">
        <f t="shared" si="37"/>
        <v>0</v>
      </c>
      <c r="Q84" s="151">
        <f t="shared" si="37"/>
        <v>0</v>
      </c>
      <c r="R84" s="151">
        <f t="shared" si="37"/>
        <v>0</v>
      </c>
      <c r="S84" s="2" t="s">
        <v>97</v>
      </c>
    </row>
    <row r="85" spans="1:19" ht="45" x14ac:dyDescent="0.2">
      <c r="A85" s="126" t="str">
        <f t="shared" si="27"/>
        <v>b</v>
      </c>
      <c r="B85" s="34" t="s">
        <v>78</v>
      </c>
      <c r="C85" s="35">
        <v>3213</v>
      </c>
      <c r="D85" s="112">
        <f t="shared" si="33"/>
        <v>0</v>
      </c>
      <c r="E85" s="113"/>
      <c r="F85" s="114"/>
      <c r="G85" s="112">
        <f t="shared" si="34"/>
        <v>0</v>
      </c>
      <c r="H85" s="113"/>
      <c r="I85" s="114"/>
      <c r="J85" s="112">
        <f t="shared" si="35"/>
        <v>0</v>
      </c>
      <c r="K85" s="113"/>
      <c r="L85" s="114"/>
      <c r="M85" s="172"/>
      <c r="N85" s="173"/>
      <c r="O85" s="173"/>
      <c r="P85" s="173"/>
      <c r="Q85" s="173"/>
      <c r="R85" s="173"/>
    </row>
    <row r="86" spans="1:19" ht="11.25" x14ac:dyDescent="0.2">
      <c r="A86" s="126" t="str">
        <f t="shared" si="27"/>
        <v>b</v>
      </c>
      <c r="B86" s="34" t="s">
        <v>79</v>
      </c>
      <c r="C86" s="35">
        <v>3214</v>
      </c>
      <c r="D86" s="112">
        <f t="shared" si="33"/>
        <v>0</v>
      </c>
      <c r="E86" s="115"/>
      <c r="F86" s="116"/>
      <c r="G86" s="112">
        <f t="shared" si="34"/>
        <v>0</v>
      </c>
      <c r="H86" s="115"/>
      <c r="I86" s="116"/>
      <c r="J86" s="112">
        <f t="shared" si="35"/>
        <v>0</v>
      </c>
      <c r="K86" s="115"/>
      <c r="L86" s="116"/>
      <c r="M86" s="174"/>
      <c r="N86" s="175"/>
      <c r="O86" s="175"/>
      <c r="P86" s="175"/>
      <c r="Q86" s="175"/>
      <c r="R86" s="175"/>
    </row>
    <row r="87" spans="1:19" ht="33.75" x14ac:dyDescent="0.2">
      <c r="A87" s="126" t="str">
        <f t="shared" si="27"/>
        <v>b</v>
      </c>
      <c r="B87" s="34" t="s">
        <v>80</v>
      </c>
      <c r="C87" s="35">
        <v>3215</v>
      </c>
      <c r="D87" s="112">
        <f t="shared" si="33"/>
        <v>0</v>
      </c>
      <c r="E87" s="115"/>
      <c r="F87" s="116"/>
      <c r="G87" s="112">
        <f t="shared" si="34"/>
        <v>0</v>
      </c>
      <c r="H87" s="115"/>
      <c r="I87" s="116"/>
      <c r="J87" s="112">
        <f t="shared" si="35"/>
        <v>0</v>
      </c>
      <c r="K87" s="115"/>
      <c r="L87" s="116"/>
      <c r="M87" s="174"/>
      <c r="N87" s="175"/>
      <c r="O87" s="175"/>
      <c r="P87" s="175"/>
      <c r="Q87" s="175"/>
      <c r="R87" s="175"/>
    </row>
    <row r="88" spans="1:19" ht="45" x14ac:dyDescent="0.2">
      <c r="A88" s="126" t="str">
        <f t="shared" si="27"/>
        <v>b</v>
      </c>
      <c r="B88" s="34" t="s">
        <v>81</v>
      </c>
      <c r="C88" s="35">
        <v>3216</v>
      </c>
      <c r="D88" s="112">
        <f t="shared" si="33"/>
        <v>0</v>
      </c>
      <c r="E88" s="115"/>
      <c r="F88" s="116"/>
      <c r="G88" s="112">
        <f t="shared" si="34"/>
        <v>0</v>
      </c>
      <c r="H88" s="115"/>
      <c r="I88" s="116"/>
      <c r="J88" s="112">
        <f t="shared" si="35"/>
        <v>0</v>
      </c>
      <c r="K88" s="115"/>
      <c r="L88" s="116"/>
      <c r="M88" s="174"/>
      <c r="N88" s="175"/>
      <c r="O88" s="175"/>
      <c r="P88" s="175"/>
      <c r="Q88" s="175"/>
      <c r="R88" s="175"/>
    </row>
    <row r="89" spans="1:19" ht="56.25" x14ac:dyDescent="0.2">
      <c r="A89" s="126" t="str">
        <f t="shared" si="27"/>
        <v>b</v>
      </c>
      <c r="B89" s="34" t="s">
        <v>82</v>
      </c>
      <c r="C89" s="35">
        <v>3217</v>
      </c>
      <c r="D89" s="112">
        <f t="shared" si="33"/>
        <v>0</v>
      </c>
      <c r="E89" s="115"/>
      <c r="F89" s="116"/>
      <c r="G89" s="112">
        <f t="shared" si="34"/>
        <v>0</v>
      </c>
      <c r="H89" s="115"/>
      <c r="I89" s="116"/>
      <c r="J89" s="112">
        <f t="shared" si="35"/>
        <v>0</v>
      </c>
      <c r="K89" s="115"/>
      <c r="L89" s="116"/>
      <c r="M89" s="174"/>
      <c r="N89" s="175"/>
      <c r="O89" s="175"/>
      <c r="P89" s="175"/>
      <c r="Q89" s="175"/>
      <c r="R89" s="175"/>
    </row>
    <row r="90" spans="1:19" ht="56.25" x14ac:dyDescent="0.2">
      <c r="A90" s="126" t="str">
        <f t="shared" si="27"/>
        <v>b</v>
      </c>
      <c r="B90" s="34" t="s">
        <v>83</v>
      </c>
      <c r="C90" s="35">
        <v>3218</v>
      </c>
      <c r="D90" s="112">
        <f t="shared" si="33"/>
        <v>0</v>
      </c>
      <c r="E90" s="115"/>
      <c r="F90" s="116"/>
      <c r="G90" s="112">
        <f t="shared" si="34"/>
        <v>0</v>
      </c>
      <c r="H90" s="115"/>
      <c r="I90" s="116"/>
      <c r="J90" s="112">
        <f t="shared" si="35"/>
        <v>0</v>
      </c>
      <c r="K90" s="115"/>
      <c r="L90" s="116"/>
      <c r="M90" s="174"/>
      <c r="N90" s="175"/>
      <c r="O90" s="175"/>
      <c r="P90" s="175"/>
      <c r="Q90" s="175"/>
      <c r="R90" s="175"/>
    </row>
    <row r="91" spans="1:19" ht="11.25" x14ac:dyDescent="0.2">
      <c r="A91" s="126" t="str">
        <f t="shared" si="27"/>
        <v>b</v>
      </c>
      <c r="B91" s="25" t="s">
        <v>84</v>
      </c>
      <c r="C91" s="30">
        <v>322</v>
      </c>
      <c r="D91" s="31">
        <f t="shared" si="33"/>
        <v>0</v>
      </c>
      <c r="E91" s="81">
        <f>SUM(E92:E97)</f>
        <v>0</v>
      </c>
      <c r="F91" s="82">
        <f>SUM(F92:F97)</f>
        <v>0</v>
      </c>
      <c r="G91" s="31">
        <f t="shared" si="34"/>
        <v>0</v>
      </c>
      <c r="H91" s="81">
        <f>SUM(H92:H97)</f>
        <v>0</v>
      </c>
      <c r="I91" s="82">
        <f>SUM(I92:I97)</f>
        <v>0</v>
      </c>
      <c r="J91" s="31">
        <f t="shared" si="35"/>
        <v>0</v>
      </c>
      <c r="K91" s="81">
        <f t="shared" ref="K91:R91" si="38">SUM(K92:K97)</f>
        <v>0</v>
      </c>
      <c r="L91" s="82">
        <f t="shared" si="38"/>
        <v>0</v>
      </c>
      <c r="M91" s="164">
        <f t="shared" si="38"/>
        <v>0</v>
      </c>
      <c r="N91" s="157">
        <f t="shared" si="38"/>
        <v>0</v>
      </c>
      <c r="O91" s="157">
        <f t="shared" si="38"/>
        <v>0</v>
      </c>
      <c r="P91" s="157">
        <f t="shared" si="38"/>
        <v>0</v>
      </c>
      <c r="Q91" s="157">
        <f t="shared" si="38"/>
        <v>0</v>
      </c>
      <c r="R91" s="157">
        <f t="shared" si="38"/>
        <v>0</v>
      </c>
    </row>
    <row r="92" spans="1:19" ht="45" x14ac:dyDescent="0.2">
      <c r="A92" s="126" t="str">
        <f t="shared" si="27"/>
        <v>b</v>
      </c>
      <c r="B92" s="34" t="s">
        <v>78</v>
      </c>
      <c r="C92" s="35">
        <v>3223</v>
      </c>
      <c r="D92" s="112">
        <f t="shared" si="33"/>
        <v>0</v>
      </c>
      <c r="E92" s="115"/>
      <c r="F92" s="116"/>
      <c r="G92" s="112">
        <f t="shared" si="34"/>
        <v>0</v>
      </c>
      <c r="H92" s="115"/>
      <c r="I92" s="116"/>
      <c r="J92" s="112">
        <f t="shared" si="35"/>
        <v>0</v>
      </c>
      <c r="K92" s="115"/>
      <c r="L92" s="116"/>
      <c r="M92" s="174"/>
      <c r="N92" s="175"/>
      <c r="O92" s="175"/>
      <c r="P92" s="175"/>
      <c r="Q92" s="175"/>
      <c r="R92" s="175"/>
    </row>
    <row r="93" spans="1:19" ht="11.25" x14ac:dyDescent="0.2">
      <c r="A93" s="126" t="str">
        <f t="shared" si="27"/>
        <v>b</v>
      </c>
      <c r="B93" s="34" t="s">
        <v>79</v>
      </c>
      <c r="C93" s="35">
        <v>3224</v>
      </c>
      <c r="D93" s="112">
        <f t="shared" si="33"/>
        <v>0</v>
      </c>
      <c r="E93" s="115"/>
      <c r="F93" s="116"/>
      <c r="G93" s="112">
        <f t="shared" si="34"/>
        <v>0</v>
      </c>
      <c r="H93" s="115"/>
      <c r="I93" s="116"/>
      <c r="J93" s="112">
        <f t="shared" si="35"/>
        <v>0</v>
      </c>
      <c r="K93" s="115"/>
      <c r="L93" s="116"/>
      <c r="M93" s="174"/>
      <c r="N93" s="175"/>
      <c r="O93" s="175"/>
      <c r="P93" s="175"/>
      <c r="Q93" s="175"/>
      <c r="R93" s="175"/>
    </row>
    <row r="94" spans="1:19" ht="33.75" x14ac:dyDescent="0.2">
      <c r="A94" s="126" t="str">
        <f t="shared" si="27"/>
        <v>b</v>
      </c>
      <c r="B94" s="34" t="s">
        <v>80</v>
      </c>
      <c r="C94" s="35">
        <v>3225</v>
      </c>
      <c r="D94" s="112">
        <f t="shared" si="33"/>
        <v>0</v>
      </c>
      <c r="E94" s="115"/>
      <c r="F94" s="116"/>
      <c r="G94" s="112">
        <f t="shared" si="34"/>
        <v>0</v>
      </c>
      <c r="H94" s="115"/>
      <c r="I94" s="116"/>
      <c r="J94" s="112">
        <f t="shared" si="35"/>
        <v>0</v>
      </c>
      <c r="K94" s="115"/>
      <c r="L94" s="116"/>
      <c r="M94" s="174"/>
      <c r="N94" s="175"/>
      <c r="O94" s="175"/>
      <c r="P94" s="175"/>
      <c r="Q94" s="175"/>
      <c r="R94" s="175"/>
    </row>
    <row r="95" spans="1:19" ht="45" x14ac:dyDescent="0.2">
      <c r="A95" s="126" t="str">
        <f t="shared" si="27"/>
        <v>b</v>
      </c>
      <c r="B95" s="34" t="s">
        <v>81</v>
      </c>
      <c r="C95" s="35">
        <v>3226</v>
      </c>
      <c r="D95" s="112">
        <f t="shared" si="33"/>
        <v>0</v>
      </c>
      <c r="E95" s="115"/>
      <c r="F95" s="116"/>
      <c r="G95" s="112">
        <f t="shared" si="34"/>
        <v>0</v>
      </c>
      <c r="H95" s="115"/>
      <c r="I95" s="116"/>
      <c r="J95" s="112">
        <f t="shared" si="35"/>
        <v>0</v>
      </c>
      <c r="K95" s="115"/>
      <c r="L95" s="116"/>
      <c r="M95" s="174"/>
      <c r="N95" s="175"/>
      <c r="O95" s="175"/>
      <c r="P95" s="175"/>
      <c r="Q95" s="175"/>
      <c r="R95" s="175"/>
    </row>
    <row r="96" spans="1:19" ht="56.25" x14ac:dyDescent="0.2">
      <c r="A96" s="126" t="str">
        <f t="shared" si="27"/>
        <v>b</v>
      </c>
      <c r="B96" s="34" t="s">
        <v>82</v>
      </c>
      <c r="C96" s="35">
        <v>3227</v>
      </c>
      <c r="D96" s="112">
        <f t="shared" si="33"/>
        <v>0</v>
      </c>
      <c r="E96" s="115"/>
      <c r="F96" s="116"/>
      <c r="G96" s="112">
        <f t="shared" si="34"/>
        <v>0</v>
      </c>
      <c r="H96" s="115"/>
      <c r="I96" s="116"/>
      <c r="J96" s="112">
        <f t="shared" si="35"/>
        <v>0</v>
      </c>
      <c r="K96" s="115"/>
      <c r="L96" s="116"/>
      <c r="M96" s="174"/>
      <c r="N96" s="175"/>
      <c r="O96" s="175"/>
      <c r="P96" s="175"/>
      <c r="Q96" s="175"/>
      <c r="R96" s="175"/>
    </row>
    <row r="97" spans="1:29" ht="56.25" x14ac:dyDescent="0.2">
      <c r="A97" s="126" t="str">
        <f t="shared" si="27"/>
        <v>b</v>
      </c>
      <c r="B97" s="34" t="s">
        <v>83</v>
      </c>
      <c r="C97" s="35">
        <v>3228</v>
      </c>
      <c r="D97" s="112">
        <f t="shared" si="33"/>
        <v>0</v>
      </c>
      <c r="E97" s="115"/>
      <c r="F97" s="116"/>
      <c r="G97" s="112">
        <f t="shared" si="34"/>
        <v>0</v>
      </c>
      <c r="H97" s="115"/>
      <c r="I97" s="116"/>
      <c r="J97" s="112">
        <f t="shared" si="35"/>
        <v>0</v>
      </c>
      <c r="K97" s="115"/>
      <c r="L97" s="116"/>
      <c r="M97" s="174"/>
      <c r="N97" s="175"/>
      <c r="O97" s="175"/>
      <c r="P97" s="175"/>
      <c r="Q97" s="175"/>
      <c r="R97" s="175"/>
    </row>
    <row r="98" spans="1:29" ht="11.25" x14ac:dyDescent="0.2">
      <c r="A98" s="126" t="str">
        <f t="shared" si="27"/>
        <v>b</v>
      </c>
      <c r="B98" s="102"/>
      <c r="C98" s="103"/>
      <c r="D98" s="104"/>
      <c r="E98" s="105"/>
      <c r="F98" s="106"/>
      <c r="G98" s="54"/>
      <c r="H98" s="55"/>
      <c r="I98" s="56"/>
      <c r="J98" s="54"/>
      <c r="K98" s="55"/>
      <c r="L98" s="56"/>
      <c r="M98" s="141"/>
      <c r="N98" s="142"/>
      <c r="O98" s="142"/>
      <c r="P98" s="142"/>
      <c r="Q98" s="142"/>
      <c r="R98" s="142"/>
    </row>
    <row r="99" spans="1:29" ht="22.5" x14ac:dyDescent="0.2">
      <c r="A99" s="126" t="str">
        <f t="shared" si="27"/>
        <v>b</v>
      </c>
      <c r="B99" s="14" t="s">
        <v>13</v>
      </c>
      <c r="C99" s="11">
        <v>33</v>
      </c>
      <c r="D99" s="19">
        <f>E99+F99</f>
        <v>0</v>
      </c>
      <c r="E99" s="110">
        <f>E100+E101</f>
        <v>0</v>
      </c>
      <c r="F99" s="111">
        <f>F100+F101</f>
        <v>0</v>
      </c>
      <c r="G99" s="19">
        <f>H99+I99</f>
        <v>0</v>
      </c>
      <c r="H99" s="110">
        <f>H100+H101</f>
        <v>0</v>
      </c>
      <c r="I99" s="111">
        <f>I100+I101</f>
        <v>0</v>
      </c>
      <c r="J99" s="19">
        <f>K99+L99</f>
        <v>0</v>
      </c>
      <c r="K99" s="110">
        <f t="shared" ref="K99:R99" si="39">K100+K101</f>
        <v>0</v>
      </c>
      <c r="L99" s="111">
        <f t="shared" si="39"/>
        <v>0</v>
      </c>
      <c r="M99" s="169">
        <f t="shared" si="39"/>
        <v>0</v>
      </c>
      <c r="N99" s="170">
        <f t="shared" si="39"/>
        <v>0</v>
      </c>
      <c r="O99" s="170">
        <f t="shared" si="39"/>
        <v>0</v>
      </c>
      <c r="P99" s="170">
        <f t="shared" si="39"/>
        <v>0</v>
      </c>
      <c r="Q99" s="170">
        <f t="shared" si="39"/>
        <v>0</v>
      </c>
      <c r="R99" s="170">
        <f t="shared" si="39"/>
        <v>0</v>
      </c>
    </row>
    <row r="100" spans="1:29" ht="11.25" x14ac:dyDescent="0.2">
      <c r="A100" s="126" t="str">
        <f t="shared" si="27"/>
        <v>b</v>
      </c>
      <c r="B100" s="25" t="s">
        <v>85</v>
      </c>
      <c r="C100" s="30">
        <v>331</v>
      </c>
      <c r="D100" s="54">
        <f>E100+F100</f>
        <v>0</v>
      </c>
      <c r="E100" s="117"/>
      <c r="F100" s="118"/>
      <c r="G100" s="54">
        <f>H100+I100</f>
        <v>0</v>
      </c>
      <c r="H100" s="117"/>
      <c r="I100" s="118"/>
      <c r="J100" s="54">
        <f>K100+L100</f>
        <v>0</v>
      </c>
      <c r="K100" s="117"/>
      <c r="L100" s="118"/>
      <c r="M100" s="176"/>
      <c r="N100" s="177"/>
      <c r="O100" s="177"/>
      <c r="P100" s="177"/>
      <c r="Q100" s="177"/>
      <c r="R100" s="177"/>
    </row>
    <row r="101" spans="1:29" ht="12" thickBot="1" x14ac:dyDescent="0.25">
      <c r="A101" s="126" t="str">
        <f t="shared" si="27"/>
        <v>b</v>
      </c>
      <c r="B101" s="119" t="s">
        <v>86</v>
      </c>
      <c r="C101" s="120">
        <v>332</v>
      </c>
      <c r="D101" s="121">
        <f>E101+F101</f>
        <v>0</v>
      </c>
      <c r="E101" s="122"/>
      <c r="F101" s="123"/>
      <c r="G101" s="121">
        <f>H101+I101</f>
        <v>0</v>
      </c>
      <c r="H101" s="122"/>
      <c r="I101" s="123"/>
      <c r="J101" s="121">
        <f>K101+L101</f>
        <v>0</v>
      </c>
      <c r="K101" s="122"/>
      <c r="L101" s="123"/>
      <c r="M101" s="178"/>
      <c r="N101" s="178"/>
      <c r="O101" s="178"/>
      <c r="P101" s="178"/>
      <c r="Q101" s="178"/>
      <c r="R101" s="178"/>
    </row>
    <row r="102" spans="1:29" ht="11.25" x14ac:dyDescent="0.2"/>
    <row r="103" spans="1:29" ht="11.25" x14ac:dyDescent="0.2"/>
    <row r="104" spans="1:29" ht="11.25" x14ac:dyDescent="0.2">
      <c r="AC104" s="2" t="s">
        <v>100</v>
      </c>
    </row>
  </sheetData>
  <mergeCells count="18">
    <mergeCell ref="B2:I3"/>
    <mergeCell ref="B4:B6"/>
    <mergeCell ref="C4:C6"/>
    <mergeCell ref="D4:F4"/>
    <mergeCell ref="P4:P6"/>
    <mergeCell ref="Q4:Q6"/>
    <mergeCell ref="R4:R6"/>
    <mergeCell ref="D5:D6"/>
    <mergeCell ref="E5:F5"/>
    <mergeCell ref="G5:G6"/>
    <mergeCell ref="H5:I5"/>
    <mergeCell ref="J5:J6"/>
    <mergeCell ref="K5:L5"/>
    <mergeCell ref="G4:I4"/>
    <mergeCell ref="J4:L4"/>
    <mergeCell ref="M4:M6"/>
    <mergeCell ref="N4:N6"/>
    <mergeCell ref="O4:O6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2023-10-31T13:06:09Z</dcterms:modified>
</cp:coreProperties>
</file>